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thistlethwaite\Dropbox\work docs\Annual Report, Planning\"/>
    </mc:Choice>
  </mc:AlternateContent>
  <bookViews>
    <workbookView xWindow="0" yWindow="0" windowWidth="19200" windowHeight="11460" activeTab="5"/>
  </bookViews>
  <sheets>
    <sheet name="Calc_Work Space (Low Density)" sheetId="6" r:id="rId1"/>
    <sheet name="Calc_All Seats (High Density)" sheetId="4" r:id="rId2"/>
    <sheet name="1st Floor" sheetId="3" r:id="rId3"/>
    <sheet name="2nd Floor" sheetId="1" r:id="rId4"/>
    <sheet name="Concourse" sheetId="2" r:id="rId5"/>
    <sheet name="COUNTAvailableSeatsSpaces" sheetId="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2" l="1"/>
  <c r="AE34" i="6" l="1"/>
  <c r="AE33" i="6"/>
  <c r="AE32" i="6"/>
  <c r="AE31" i="6"/>
  <c r="AE30" i="6"/>
  <c r="AE29" i="6"/>
  <c r="AE28" i="6"/>
  <c r="AE27" i="6"/>
  <c r="AE26" i="6"/>
  <c r="AE25" i="6"/>
  <c r="AE24" i="6"/>
  <c r="AE23" i="6"/>
  <c r="AE22" i="6"/>
  <c r="AE21" i="6"/>
  <c r="AE20" i="6"/>
  <c r="AE19" i="6"/>
  <c r="AE18" i="6"/>
  <c r="AE17" i="6"/>
  <c r="AE16" i="6"/>
  <c r="AE15" i="6"/>
  <c r="AE14" i="6"/>
  <c r="AE13" i="6"/>
  <c r="AE12" i="6"/>
  <c r="AE11" i="6"/>
  <c r="AE10" i="6"/>
  <c r="AE9" i="6"/>
  <c r="AB32" i="6"/>
  <c r="AD30" i="6"/>
  <c r="AC30" i="6"/>
  <c r="AB30" i="6"/>
  <c r="AD29" i="6"/>
  <c r="AC29" i="6"/>
  <c r="AB29" i="6"/>
  <c r="AD28" i="6"/>
  <c r="AC28" i="6"/>
  <c r="AB28" i="6"/>
  <c r="AD27" i="6"/>
  <c r="AC27" i="6"/>
  <c r="AB27" i="6"/>
  <c r="AD26" i="6"/>
  <c r="AC26" i="6"/>
  <c r="AB26" i="6"/>
  <c r="AD25" i="6"/>
  <c r="AC25" i="6"/>
  <c r="AB25" i="6"/>
  <c r="AD24" i="6"/>
  <c r="AC24" i="6"/>
  <c r="AB24" i="6"/>
  <c r="AD23" i="6"/>
  <c r="AC23" i="6"/>
  <c r="AB23" i="6"/>
  <c r="AD22" i="6"/>
  <c r="AC22" i="6"/>
  <c r="AB22" i="6"/>
  <c r="AD21" i="6"/>
  <c r="AC21" i="6"/>
  <c r="AB21" i="6"/>
  <c r="AD20" i="6"/>
  <c r="AC20" i="6"/>
  <c r="AB20" i="6"/>
  <c r="AD19" i="6"/>
  <c r="AC19" i="6"/>
  <c r="AB19" i="6"/>
  <c r="AD18" i="6"/>
  <c r="AC18" i="6"/>
  <c r="AB18" i="6"/>
  <c r="AD17" i="6"/>
  <c r="AC17" i="6"/>
  <c r="AB17" i="6"/>
  <c r="AD16" i="6"/>
  <c r="AC16" i="6"/>
  <c r="AB16" i="6"/>
  <c r="AD15" i="6"/>
  <c r="AC15" i="6"/>
  <c r="AB15" i="6"/>
  <c r="AD12" i="6"/>
  <c r="AC12" i="6"/>
  <c r="AB12" i="6"/>
  <c r="AD11" i="6"/>
  <c r="AC11" i="6"/>
  <c r="AB11" i="6"/>
  <c r="AD10" i="6"/>
  <c r="AC10" i="6"/>
  <c r="AB10" i="6"/>
  <c r="AD9" i="6"/>
  <c r="AC9" i="6"/>
  <c r="AB9" i="6"/>
  <c r="AD8" i="6"/>
  <c r="AC8" i="6"/>
  <c r="AB8" i="6"/>
  <c r="AD7" i="6"/>
  <c r="AC7" i="6"/>
  <c r="AB7" i="6"/>
  <c r="AD6" i="6"/>
  <c r="AC6" i="6"/>
  <c r="AB6" i="6"/>
  <c r="AD5" i="6"/>
  <c r="AC5" i="6"/>
  <c r="AB5" i="6"/>
  <c r="AB31" i="6" s="1"/>
  <c r="AD4" i="6"/>
  <c r="AC4" i="6"/>
  <c r="AB4" i="6"/>
  <c r="AD3" i="6"/>
  <c r="AD34" i="6" s="1"/>
  <c r="AC3" i="6"/>
  <c r="AC33" i="6" s="1"/>
  <c r="AB3" i="6"/>
  <c r="AB33" i="6" s="1"/>
  <c r="AD32" i="6" l="1"/>
  <c r="AB34" i="6"/>
  <c r="AC32" i="6"/>
  <c r="AD33" i="6"/>
  <c r="AC31" i="6"/>
  <c r="AD31" i="6"/>
  <c r="AC34" i="6"/>
  <c r="AA30" i="6"/>
  <c r="Z30" i="6"/>
  <c r="V30" i="6"/>
  <c r="U30" i="6"/>
  <c r="T30" i="6"/>
  <c r="S30" i="6"/>
  <c r="R30" i="6"/>
  <c r="Q30" i="6"/>
  <c r="P30" i="6"/>
  <c r="O30" i="6"/>
  <c r="N30" i="6"/>
  <c r="J30" i="6"/>
  <c r="I30" i="6"/>
  <c r="H30" i="6"/>
  <c r="G30" i="6"/>
  <c r="AA29" i="6"/>
  <c r="Z29" i="6"/>
  <c r="V29" i="6"/>
  <c r="U29" i="6"/>
  <c r="T29" i="6"/>
  <c r="S29" i="6"/>
  <c r="R29" i="6"/>
  <c r="Q29" i="6"/>
  <c r="P29" i="6"/>
  <c r="O29" i="6"/>
  <c r="N29" i="6"/>
  <c r="J29" i="6"/>
  <c r="I29" i="6"/>
  <c r="H29" i="6"/>
  <c r="G29" i="6"/>
  <c r="AA28" i="6"/>
  <c r="Z28" i="6"/>
  <c r="V28" i="6"/>
  <c r="U28" i="6"/>
  <c r="T28" i="6"/>
  <c r="S28" i="6"/>
  <c r="R28" i="6"/>
  <c r="Q28" i="6"/>
  <c r="P28" i="6"/>
  <c r="O28" i="6"/>
  <c r="N28" i="6"/>
  <c r="J28" i="6"/>
  <c r="I28" i="6"/>
  <c r="H28" i="6"/>
  <c r="G28" i="6"/>
  <c r="AA27" i="6"/>
  <c r="Z27" i="6"/>
  <c r="V27" i="6"/>
  <c r="U27" i="6"/>
  <c r="T27" i="6"/>
  <c r="S27" i="6"/>
  <c r="R27" i="6"/>
  <c r="Q27" i="6"/>
  <c r="P27" i="6"/>
  <c r="O27" i="6"/>
  <c r="N27" i="6"/>
  <c r="J27" i="6"/>
  <c r="I27" i="6"/>
  <c r="H27" i="6"/>
  <c r="G27" i="6"/>
  <c r="AA26" i="6"/>
  <c r="Z26" i="6"/>
  <c r="V26" i="6"/>
  <c r="U26" i="6"/>
  <c r="T26" i="6"/>
  <c r="S26" i="6"/>
  <c r="R26" i="6"/>
  <c r="Q26" i="6"/>
  <c r="P26" i="6"/>
  <c r="O26" i="6"/>
  <c r="N26" i="6"/>
  <c r="J26" i="6"/>
  <c r="I26" i="6"/>
  <c r="H26" i="6"/>
  <c r="G26" i="6"/>
  <c r="AA25" i="6"/>
  <c r="Z25" i="6"/>
  <c r="V25" i="6"/>
  <c r="U25" i="6"/>
  <c r="T25" i="6"/>
  <c r="S25" i="6"/>
  <c r="R25" i="6"/>
  <c r="Q25" i="6"/>
  <c r="P25" i="6"/>
  <c r="O25" i="6"/>
  <c r="N25" i="6"/>
  <c r="J25" i="6"/>
  <c r="I25" i="6"/>
  <c r="H25" i="6"/>
  <c r="G25" i="6"/>
  <c r="AA24" i="6"/>
  <c r="Z24" i="6"/>
  <c r="V24" i="6"/>
  <c r="U24" i="6"/>
  <c r="T24" i="6"/>
  <c r="S24" i="6"/>
  <c r="R24" i="6"/>
  <c r="Q24" i="6"/>
  <c r="P24" i="6"/>
  <c r="O24" i="6"/>
  <c r="N24" i="6"/>
  <c r="J24" i="6"/>
  <c r="I24" i="6"/>
  <c r="H24" i="6"/>
  <c r="G24" i="6"/>
  <c r="AA23" i="6"/>
  <c r="Z23" i="6"/>
  <c r="V23" i="6"/>
  <c r="U23" i="6"/>
  <c r="T23" i="6"/>
  <c r="S23" i="6"/>
  <c r="R23" i="6"/>
  <c r="Q23" i="6"/>
  <c r="P23" i="6"/>
  <c r="O23" i="6"/>
  <c r="N23" i="6"/>
  <c r="J23" i="6"/>
  <c r="I23" i="6"/>
  <c r="H23" i="6"/>
  <c r="G23" i="6"/>
  <c r="AA22" i="6"/>
  <c r="Z22" i="6"/>
  <c r="V22" i="6"/>
  <c r="U22" i="6"/>
  <c r="T22" i="6"/>
  <c r="S22" i="6"/>
  <c r="R22" i="6"/>
  <c r="Q22" i="6"/>
  <c r="P22" i="6"/>
  <c r="O22" i="6"/>
  <c r="N22" i="6"/>
  <c r="J22" i="6"/>
  <c r="I22" i="6"/>
  <c r="H22" i="6"/>
  <c r="G22" i="6"/>
  <c r="AA21" i="6"/>
  <c r="Z21" i="6"/>
  <c r="V21" i="6"/>
  <c r="U21" i="6"/>
  <c r="T21" i="6"/>
  <c r="S21" i="6"/>
  <c r="R21" i="6"/>
  <c r="Q21" i="6"/>
  <c r="P21" i="6"/>
  <c r="O21" i="6"/>
  <c r="N21" i="6"/>
  <c r="J21" i="6"/>
  <c r="I21" i="6"/>
  <c r="H21" i="6"/>
  <c r="G21" i="6"/>
  <c r="AA20" i="6"/>
  <c r="Z20" i="6"/>
  <c r="V20" i="6"/>
  <c r="U20" i="6"/>
  <c r="T20" i="6"/>
  <c r="S20" i="6"/>
  <c r="R20" i="6"/>
  <c r="Q20" i="6"/>
  <c r="P20" i="6"/>
  <c r="O20" i="6"/>
  <c r="N20" i="6"/>
  <c r="J20" i="6"/>
  <c r="I20" i="6"/>
  <c r="H20" i="6"/>
  <c r="G20" i="6"/>
  <c r="AA19" i="6"/>
  <c r="Z19" i="6"/>
  <c r="V19" i="6"/>
  <c r="U19" i="6"/>
  <c r="T19" i="6"/>
  <c r="S19" i="6"/>
  <c r="R19" i="6"/>
  <c r="Q19" i="6"/>
  <c r="P19" i="6"/>
  <c r="O19" i="6"/>
  <c r="N19" i="6"/>
  <c r="J19" i="6"/>
  <c r="I19" i="6"/>
  <c r="H19" i="6"/>
  <c r="G19" i="6"/>
  <c r="AA18" i="6"/>
  <c r="Z18" i="6"/>
  <c r="V18" i="6"/>
  <c r="U18" i="6"/>
  <c r="T18" i="6"/>
  <c r="S18" i="6"/>
  <c r="R18" i="6"/>
  <c r="Q18" i="6"/>
  <c r="P18" i="6"/>
  <c r="O18" i="6"/>
  <c r="N18" i="6"/>
  <c r="J18" i="6"/>
  <c r="I18" i="6"/>
  <c r="H18" i="6"/>
  <c r="G18" i="6"/>
  <c r="AA17" i="6"/>
  <c r="Z17" i="6"/>
  <c r="V17" i="6"/>
  <c r="U17" i="6"/>
  <c r="T17" i="6"/>
  <c r="S17" i="6"/>
  <c r="R17" i="6"/>
  <c r="Q17" i="6"/>
  <c r="P17" i="6"/>
  <c r="O17" i="6"/>
  <c r="N17" i="6"/>
  <c r="J17" i="6"/>
  <c r="I17" i="6"/>
  <c r="H17" i="6"/>
  <c r="G17" i="6"/>
  <c r="AA16" i="6"/>
  <c r="Z16" i="6"/>
  <c r="V16" i="6"/>
  <c r="U16" i="6"/>
  <c r="T16" i="6"/>
  <c r="S16" i="6"/>
  <c r="R16" i="6"/>
  <c r="Q16" i="6"/>
  <c r="P16" i="6"/>
  <c r="O16" i="6"/>
  <c r="N16" i="6"/>
  <c r="J16" i="6"/>
  <c r="I16" i="6"/>
  <c r="H16" i="6"/>
  <c r="G16" i="6"/>
  <c r="AA15" i="6"/>
  <c r="Z15" i="6"/>
  <c r="V15" i="6"/>
  <c r="U15" i="6"/>
  <c r="T15" i="6"/>
  <c r="S15" i="6"/>
  <c r="R15" i="6"/>
  <c r="Q15" i="6"/>
  <c r="P15" i="6"/>
  <c r="O15" i="6"/>
  <c r="N15" i="6"/>
  <c r="J15" i="6"/>
  <c r="I15" i="6"/>
  <c r="H15" i="6"/>
  <c r="G15" i="6"/>
  <c r="AA14" i="6"/>
  <c r="Z14" i="6"/>
  <c r="V14" i="6"/>
  <c r="U14" i="6"/>
  <c r="T14" i="6"/>
  <c r="S14" i="6"/>
  <c r="R14" i="6"/>
  <c r="Q14" i="6"/>
  <c r="P14" i="6"/>
  <c r="O14" i="6"/>
  <c r="N14" i="6"/>
  <c r="K14" i="6"/>
  <c r="J14" i="6"/>
  <c r="I14" i="6"/>
  <c r="H14" i="6"/>
  <c r="G14" i="6"/>
  <c r="AA13" i="6"/>
  <c r="Z13" i="6"/>
  <c r="V13" i="6"/>
  <c r="U13" i="6"/>
  <c r="T13" i="6"/>
  <c r="S13" i="6"/>
  <c r="R13" i="6"/>
  <c r="Q13" i="6"/>
  <c r="P13" i="6"/>
  <c r="O13" i="6"/>
  <c r="N13" i="6"/>
  <c r="K13" i="6"/>
  <c r="J13" i="6"/>
  <c r="I13" i="6"/>
  <c r="H13" i="6"/>
  <c r="G13" i="6"/>
  <c r="AA12" i="6"/>
  <c r="Z12" i="6"/>
  <c r="V12" i="6"/>
  <c r="U12" i="6"/>
  <c r="T12" i="6"/>
  <c r="S12" i="6"/>
  <c r="R12" i="6"/>
  <c r="Q12" i="6"/>
  <c r="P12" i="6"/>
  <c r="O12" i="6"/>
  <c r="N12" i="6"/>
  <c r="J12" i="6"/>
  <c r="I12" i="6"/>
  <c r="H12" i="6"/>
  <c r="G12" i="6"/>
  <c r="AA11" i="6"/>
  <c r="Z11" i="6"/>
  <c r="V11" i="6"/>
  <c r="U11" i="6"/>
  <c r="T11" i="6"/>
  <c r="S11" i="6"/>
  <c r="R11" i="6"/>
  <c r="Q11" i="6"/>
  <c r="P11" i="6"/>
  <c r="O11" i="6"/>
  <c r="N11" i="6"/>
  <c r="J11" i="6"/>
  <c r="I11" i="6"/>
  <c r="H11" i="6"/>
  <c r="G11" i="6"/>
  <c r="AA10" i="6"/>
  <c r="Z10" i="6"/>
  <c r="V10" i="6"/>
  <c r="U10" i="6"/>
  <c r="T10" i="6"/>
  <c r="S10" i="6"/>
  <c r="R10" i="6"/>
  <c r="Q10" i="6"/>
  <c r="P10" i="6"/>
  <c r="O10" i="6"/>
  <c r="N10" i="6"/>
  <c r="J10" i="6"/>
  <c r="I10" i="6"/>
  <c r="H10" i="6"/>
  <c r="G10" i="6"/>
  <c r="AA9" i="6"/>
  <c r="Z9" i="6"/>
  <c r="V9" i="6"/>
  <c r="U9" i="6"/>
  <c r="T9" i="6"/>
  <c r="S9" i="6"/>
  <c r="R9" i="6"/>
  <c r="Q9" i="6"/>
  <c r="P9" i="6"/>
  <c r="O9" i="6"/>
  <c r="N9" i="6"/>
  <c r="J9" i="6"/>
  <c r="I9" i="6"/>
  <c r="H9" i="6"/>
  <c r="G9" i="6"/>
  <c r="AA8" i="6"/>
  <c r="Z8" i="6"/>
  <c r="V8" i="6"/>
  <c r="U8" i="6"/>
  <c r="T8" i="6"/>
  <c r="S8" i="6"/>
  <c r="R8" i="6"/>
  <c r="Q8" i="6"/>
  <c r="P8" i="6"/>
  <c r="O8" i="6"/>
  <c r="N8" i="6"/>
  <c r="J8" i="6"/>
  <c r="I8" i="6"/>
  <c r="H8" i="6"/>
  <c r="G8" i="6"/>
  <c r="AA7" i="6"/>
  <c r="Z7" i="6"/>
  <c r="V7" i="6"/>
  <c r="U7" i="6"/>
  <c r="T7" i="6"/>
  <c r="S7" i="6"/>
  <c r="R7" i="6"/>
  <c r="Q7" i="6"/>
  <c r="P7" i="6"/>
  <c r="O7" i="6"/>
  <c r="N7" i="6"/>
  <c r="J7" i="6"/>
  <c r="I7" i="6"/>
  <c r="H7" i="6"/>
  <c r="G7" i="6"/>
  <c r="AA6" i="6"/>
  <c r="Z6" i="6"/>
  <c r="AE6" i="6" s="1"/>
  <c r="V6" i="6"/>
  <c r="U6" i="6"/>
  <c r="T6" i="6"/>
  <c r="S6" i="6"/>
  <c r="R6" i="6"/>
  <c r="Q6" i="6"/>
  <c r="P6" i="6"/>
  <c r="O6" i="6"/>
  <c r="N6" i="6"/>
  <c r="J6" i="6"/>
  <c r="I6" i="6"/>
  <c r="H6" i="6"/>
  <c r="G6" i="6"/>
  <c r="AA5" i="6"/>
  <c r="Z5" i="6"/>
  <c r="V5" i="6"/>
  <c r="U5" i="6"/>
  <c r="T5" i="6"/>
  <c r="S5" i="6"/>
  <c r="R5" i="6"/>
  <c r="Q5" i="6"/>
  <c r="P5" i="6"/>
  <c r="O5" i="6"/>
  <c r="N5" i="6"/>
  <c r="J5" i="6"/>
  <c r="I5" i="6"/>
  <c r="H5" i="6"/>
  <c r="G5" i="6"/>
  <c r="AA4" i="6"/>
  <c r="Z4" i="6"/>
  <c r="V4" i="6"/>
  <c r="U4" i="6"/>
  <c r="T4" i="6"/>
  <c r="S4" i="6"/>
  <c r="R4" i="6"/>
  <c r="Q4" i="6"/>
  <c r="P4" i="6"/>
  <c r="O4" i="6"/>
  <c r="N4" i="6"/>
  <c r="J4" i="6"/>
  <c r="I4" i="6"/>
  <c r="H4" i="6"/>
  <c r="G4" i="6"/>
  <c r="AA3" i="6"/>
  <c r="Z3" i="6"/>
  <c r="Z34" i="6" s="1"/>
  <c r="V3" i="6"/>
  <c r="U3" i="6"/>
  <c r="T3" i="6"/>
  <c r="S3" i="6"/>
  <c r="R3" i="6"/>
  <c r="Q3" i="6"/>
  <c r="P3" i="6"/>
  <c r="O3" i="6"/>
  <c r="N3" i="6"/>
  <c r="J3" i="6"/>
  <c r="I3" i="6"/>
  <c r="H3" i="6"/>
  <c r="G3" i="6"/>
  <c r="AB4" i="5"/>
  <c r="F4" i="5"/>
  <c r="T4" i="5"/>
  <c r="S4" i="5"/>
  <c r="M4" i="5"/>
  <c r="W7" i="6" l="1"/>
  <c r="Y7" i="6" s="1"/>
  <c r="W8" i="6"/>
  <c r="Y8" i="6" s="1"/>
  <c r="K17" i="6"/>
  <c r="W17" i="6"/>
  <c r="Y17" i="6" s="1"/>
  <c r="K6" i="6"/>
  <c r="D6" i="6" s="1"/>
  <c r="K22" i="6"/>
  <c r="W26" i="6"/>
  <c r="Y26" i="6" s="1"/>
  <c r="AE4" i="6"/>
  <c r="K16" i="6"/>
  <c r="W20" i="6"/>
  <c r="Y20" i="6" s="1"/>
  <c r="W21" i="6"/>
  <c r="Y21" i="6" s="1"/>
  <c r="K25" i="6"/>
  <c r="W25" i="6"/>
  <c r="Y25" i="6" s="1"/>
  <c r="K30" i="6"/>
  <c r="AE7" i="6"/>
  <c r="K10" i="6"/>
  <c r="K4" i="6"/>
  <c r="AE5" i="6"/>
  <c r="W6" i="6"/>
  <c r="Y6" i="6" s="1"/>
  <c r="AE8" i="6"/>
  <c r="K9" i="6"/>
  <c r="W10" i="6"/>
  <c r="Y10" i="6" s="1"/>
  <c r="K15" i="6"/>
  <c r="W15" i="6"/>
  <c r="Y15" i="6" s="1"/>
  <c r="W19" i="6"/>
  <c r="Y19" i="6" s="1"/>
  <c r="K24" i="6"/>
  <c r="W28" i="6"/>
  <c r="Y28" i="6" s="1"/>
  <c r="W29" i="6"/>
  <c r="Y29" i="6" s="1"/>
  <c r="K3" i="6"/>
  <c r="W4" i="6"/>
  <c r="Y4" i="6" s="1"/>
  <c r="K8" i="6"/>
  <c r="K12" i="6"/>
  <c r="W18" i="6"/>
  <c r="Y18" i="6" s="1"/>
  <c r="K23" i="6"/>
  <c r="W23" i="6"/>
  <c r="Y23" i="6" s="1"/>
  <c r="W27" i="6"/>
  <c r="Y27" i="6" s="1"/>
  <c r="L4" i="6"/>
  <c r="M3" i="6"/>
  <c r="Q33" i="6"/>
  <c r="Q31" i="6"/>
  <c r="Q34" i="6"/>
  <c r="Q32" i="6"/>
  <c r="I31" i="6"/>
  <c r="I33" i="6"/>
  <c r="I34" i="6"/>
  <c r="I32" i="6"/>
  <c r="N33" i="6"/>
  <c r="N31" i="6"/>
  <c r="N34" i="6"/>
  <c r="N32" i="6"/>
  <c r="W3" i="6"/>
  <c r="R33" i="6"/>
  <c r="R31" i="6"/>
  <c r="R34" i="6"/>
  <c r="R32" i="6"/>
  <c r="V33" i="6"/>
  <c r="V31" i="6"/>
  <c r="V34" i="6"/>
  <c r="V32" i="6"/>
  <c r="J33" i="6"/>
  <c r="J34" i="6"/>
  <c r="J32" i="6"/>
  <c r="W9" i="6"/>
  <c r="Y9" i="6" s="1"/>
  <c r="K11" i="6"/>
  <c r="O34" i="6"/>
  <c r="O32" i="6"/>
  <c r="O33" i="6"/>
  <c r="O31" i="6"/>
  <c r="S34" i="6"/>
  <c r="S32" i="6"/>
  <c r="S33" i="6"/>
  <c r="S31" i="6"/>
  <c r="Z33" i="6"/>
  <c r="Z31" i="6"/>
  <c r="Z32" i="6"/>
  <c r="AE3" i="6"/>
  <c r="K5" i="6"/>
  <c r="W11" i="6"/>
  <c r="Y11" i="6" s="1"/>
  <c r="AA33" i="6"/>
  <c r="AA31" i="6"/>
  <c r="AA34" i="6"/>
  <c r="AA32" i="6"/>
  <c r="W5" i="6"/>
  <c r="Y5" i="6" s="1"/>
  <c r="K7" i="6"/>
  <c r="U33" i="6"/>
  <c r="U31" i="6"/>
  <c r="U34" i="6"/>
  <c r="U32" i="6"/>
  <c r="D9" i="6"/>
  <c r="W16" i="6"/>
  <c r="Y16" i="6" s="1"/>
  <c r="K21" i="6"/>
  <c r="W24" i="6"/>
  <c r="Y24" i="6" s="1"/>
  <c r="P34" i="6"/>
  <c r="P32" i="6"/>
  <c r="P33" i="6"/>
  <c r="P31" i="6"/>
  <c r="T34" i="6"/>
  <c r="T32" i="6"/>
  <c r="T33" i="6"/>
  <c r="T31" i="6"/>
  <c r="H34" i="6"/>
  <c r="H32" i="6"/>
  <c r="H31" i="6"/>
  <c r="H33" i="6"/>
  <c r="W12" i="6"/>
  <c r="Y12" i="6" s="1"/>
  <c r="K19" i="6"/>
  <c r="K20" i="6"/>
  <c r="W22" i="6"/>
  <c r="K27" i="6"/>
  <c r="K28" i="6"/>
  <c r="W30" i="6"/>
  <c r="K18" i="6"/>
  <c r="D25" i="6"/>
  <c r="K26" i="6"/>
  <c r="G34" i="6"/>
  <c r="G32" i="6"/>
  <c r="G31" i="6"/>
  <c r="G33" i="6"/>
  <c r="K29" i="6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4" i="4"/>
  <c r="V3" i="4"/>
  <c r="AI5" i="4"/>
  <c r="AI6" i="4"/>
  <c r="AI7" i="4"/>
  <c r="AI8" i="4"/>
  <c r="AI9" i="4"/>
  <c r="AI10" i="4"/>
  <c r="AI11" i="4"/>
  <c r="AI12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4" i="4"/>
  <c r="AI3" i="4"/>
  <c r="AD4" i="4"/>
  <c r="AE4" i="4"/>
  <c r="AF4" i="4"/>
  <c r="AG4" i="4"/>
  <c r="AH4" i="4"/>
  <c r="AD5" i="4"/>
  <c r="AE5" i="4"/>
  <c r="AF5" i="4"/>
  <c r="AG5" i="4"/>
  <c r="AH5" i="4"/>
  <c r="AD6" i="4"/>
  <c r="AE6" i="4"/>
  <c r="AF6" i="4"/>
  <c r="AG6" i="4"/>
  <c r="AH6" i="4"/>
  <c r="AD7" i="4"/>
  <c r="AE7" i="4"/>
  <c r="AF7" i="4"/>
  <c r="AG7" i="4"/>
  <c r="AH7" i="4"/>
  <c r="AD8" i="4"/>
  <c r="AE8" i="4"/>
  <c r="AF8" i="4"/>
  <c r="AG8" i="4"/>
  <c r="AH8" i="4"/>
  <c r="AD9" i="4"/>
  <c r="AE9" i="4"/>
  <c r="AF9" i="4"/>
  <c r="AG9" i="4"/>
  <c r="AH9" i="4"/>
  <c r="AD10" i="4"/>
  <c r="AE10" i="4"/>
  <c r="AF10" i="4"/>
  <c r="AG10" i="4"/>
  <c r="AH10" i="4"/>
  <c r="AD11" i="4"/>
  <c r="AE11" i="4"/>
  <c r="AF11" i="4"/>
  <c r="AG11" i="4"/>
  <c r="AH11" i="4"/>
  <c r="AD12" i="4"/>
  <c r="AE12" i="4"/>
  <c r="AF12" i="4"/>
  <c r="AG12" i="4"/>
  <c r="AH12" i="4"/>
  <c r="AD13" i="4"/>
  <c r="AE13" i="4"/>
  <c r="AD14" i="4"/>
  <c r="AE14" i="4"/>
  <c r="AD15" i="4"/>
  <c r="AE15" i="4"/>
  <c r="AF15" i="4"/>
  <c r="AG15" i="4"/>
  <c r="AH15" i="4"/>
  <c r="AD16" i="4"/>
  <c r="AE16" i="4"/>
  <c r="AF16" i="4"/>
  <c r="AG16" i="4"/>
  <c r="AH16" i="4"/>
  <c r="AD17" i="4"/>
  <c r="AE17" i="4"/>
  <c r="AF17" i="4"/>
  <c r="AG17" i="4"/>
  <c r="AH17" i="4"/>
  <c r="AD18" i="4"/>
  <c r="AE18" i="4"/>
  <c r="AF18" i="4"/>
  <c r="AG18" i="4"/>
  <c r="AH18" i="4"/>
  <c r="AD19" i="4"/>
  <c r="AE19" i="4"/>
  <c r="AF19" i="4"/>
  <c r="AG19" i="4"/>
  <c r="AH19" i="4"/>
  <c r="AD20" i="4"/>
  <c r="AE20" i="4"/>
  <c r="AF20" i="4"/>
  <c r="AG20" i="4"/>
  <c r="AH20" i="4"/>
  <c r="AD21" i="4"/>
  <c r="AE21" i="4"/>
  <c r="AF21" i="4"/>
  <c r="AG21" i="4"/>
  <c r="AH21" i="4"/>
  <c r="AD22" i="4"/>
  <c r="AE22" i="4"/>
  <c r="AF22" i="4"/>
  <c r="AG22" i="4"/>
  <c r="AH22" i="4"/>
  <c r="AD23" i="4"/>
  <c r="AE23" i="4"/>
  <c r="AF23" i="4"/>
  <c r="AG23" i="4"/>
  <c r="AH23" i="4"/>
  <c r="AD24" i="4"/>
  <c r="AE24" i="4"/>
  <c r="AF24" i="4"/>
  <c r="AG24" i="4"/>
  <c r="AH24" i="4"/>
  <c r="AD25" i="4"/>
  <c r="AE25" i="4"/>
  <c r="AF25" i="4"/>
  <c r="AG25" i="4"/>
  <c r="AH25" i="4"/>
  <c r="AD26" i="4"/>
  <c r="AE26" i="4"/>
  <c r="AF26" i="4"/>
  <c r="AG26" i="4"/>
  <c r="AH26" i="4"/>
  <c r="AD27" i="4"/>
  <c r="AE27" i="4"/>
  <c r="AF27" i="4"/>
  <c r="AG27" i="4"/>
  <c r="AH27" i="4"/>
  <c r="AD28" i="4"/>
  <c r="AE28" i="4"/>
  <c r="AF28" i="4"/>
  <c r="AG28" i="4"/>
  <c r="AH28" i="4"/>
  <c r="AD29" i="4"/>
  <c r="AE29" i="4"/>
  <c r="AF29" i="4"/>
  <c r="AG29" i="4"/>
  <c r="AH29" i="4"/>
  <c r="AD30" i="4"/>
  <c r="AE30" i="4"/>
  <c r="AF30" i="4"/>
  <c r="AG30" i="4"/>
  <c r="AH30" i="4"/>
  <c r="AB3" i="5"/>
  <c r="AH3" i="4"/>
  <c r="AG3" i="4"/>
  <c r="AF3" i="4"/>
  <c r="AE3" i="4"/>
  <c r="AD3" i="4"/>
  <c r="T3" i="5"/>
  <c r="F3" i="5"/>
  <c r="L3" i="4" s="1"/>
  <c r="L4" i="4" s="1"/>
  <c r="L5" i="4" s="1"/>
  <c r="L6" i="4" s="1"/>
  <c r="N4" i="4"/>
  <c r="O4" i="4"/>
  <c r="P4" i="4"/>
  <c r="Q4" i="4"/>
  <c r="R4" i="4"/>
  <c r="S4" i="4"/>
  <c r="T4" i="4"/>
  <c r="U4" i="4"/>
  <c r="W4" i="4"/>
  <c r="X4" i="4"/>
  <c r="Y4" i="4"/>
  <c r="Z4" i="4"/>
  <c r="N5" i="4"/>
  <c r="O5" i="4"/>
  <c r="P5" i="4"/>
  <c r="Q5" i="4"/>
  <c r="R5" i="4"/>
  <c r="S5" i="4"/>
  <c r="T5" i="4"/>
  <c r="U5" i="4"/>
  <c r="W5" i="4"/>
  <c r="X5" i="4"/>
  <c r="Y5" i="4"/>
  <c r="Z5" i="4"/>
  <c r="N6" i="4"/>
  <c r="O6" i="4"/>
  <c r="P6" i="4"/>
  <c r="Q6" i="4"/>
  <c r="R6" i="4"/>
  <c r="S6" i="4"/>
  <c r="T6" i="4"/>
  <c r="U6" i="4"/>
  <c r="W6" i="4"/>
  <c r="X6" i="4"/>
  <c r="Y6" i="4"/>
  <c r="Z6" i="4"/>
  <c r="N7" i="4"/>
  <c r="O7" i="4"/>
  <c r="P7" i="4"/>
  <c r="Q7" i="4"/>
  <c r="R7" i="4"/>
  <c r="S7" i="4"/>
  <c r="T7" i="4"/>
  <c r="U7" i="4"/>
  <c r="W7" i="4"/>
  <c r="X7" i="4"/>
  <c r="Y7" i="4"/>
  <c r="Z7" i="4"/>
  <c r="N8" i="4"/>
  <c r="O8" i="4"/>
  <c r="P8" i="4"/>
  <c r="Q8" i="4"/>
  <c r="R8" i="4"/>
  <c r="S8" i="4"/>
  <c r="T8" i="4"/>
  <c r="U8" i="4"/>
  <c r="W8" i="4"/>
  <c r="X8" i="4"/>
  <c r="Y8" i="4"/>
  <c r="Z8" i="4"/>
  <c r="N9" i="4"/>
  <c r="O9" i="4"/>
  <c r="P9" i="4"/>
  <c r="Q9" i="4"/>
  <c r="R9" i="4"/>
  <c r="S9" i="4"/>
  <c r="T9" i="4"/>
  <c r="U9" i="4"/>
  <c r="W9" i="4"/>
  <c r="X9" i="4"/>
  <c r="Y9" i="4"/>
  <c r="Z9" i="4"/>
  <c r="N10" i="4"/>
  <c r="O10" i="4"/>
  <c r="P10" i="4"/>
  <c r="Q10" i="4"/>
  <c r="R10" i="4"/>
  <c r="S10" i="4"/>
  <c r="T10" i="4"/>
  <c r="U10" i="4"/>
  <c r="W10" i="4"/>
  <c r="X10" i="4"/>
  <c r="Y10" i="4"/>
  <c r="Z10" i="4"/>
  <c r="N11" i="4"/>
  <c r="O11" i="4"/>
  <c r="P11" i="4"/>
  <c r="Q11" i="4"/>
  <c r="R11" i="4"/>
  <c r="S11" i="4"/>
  <c r="T11" i="4"/>
  <c r="U11" i="4"/>
  <c r="W11" i="4"/>
  <c r="X11" i="4"/>
  <c r="Y11" i="4"/>
  <c r="Z11" i="4"/>
  <c r="N12" i="4"/>
  <c r="O12" i="4"/>
  <c r="P12" i="4"/>
  <c r="Q12" i="4"/>
  <c r="R12" i="4"/>
  <c r="S12" i="4"/>
  <c r="T12" i="4"/>
  <c r="U12" i="4"/>
  <c r="W12" i="4"/>
  <c r="X12" i="4"/>
  <c r="Y12" i="4"/>
  <c r="Z12" i="4"/>
  <c r="N13" i="4"/>
  <c r="O13" i="4"/>
  <c r="P13" i="4"/>
  <c r="Q13" i="4"/>
  <c r="R13" i="4"/>
  <c r="S13" i="4"/>
  <c r="T13" i="4"/>
  <c r="U13" i="4"/>
  <c r="W13" i="4"/>
  <c r="X13" i="4"/>
  <c r="Y13" i="4"/>
  <c r="Z13" i="4"/>
  <c r="N14" i="4"/>
  <c r="O14" i="4"/>
  <c r="P14" i="4"/>
  <c r="Q14" i="4"/>
  <c r="R14" i="4"/>
  <c r="S14" i="4"/>
  <c r="T14" i="4"/>
  <c r="U14" i="4"/>
  <c r="W14" i="4"/>
  <c r="X14" i="4"/>
  <c r="Y14" i="4"/>
  <c r="Z14" i="4"/>
  <c r="N15" i="4"/>
  <c r="O15" i="4"/>
  <c r="P15" i="4"/>
  <c r="Q15" i="4"/>
  <c r="R15" i="4"/>
  <c r="S15" i="4"/>
  <c r="T15" i="4"/>
  <c r="U15" i="4"/>
  <c r="W15" i="4"/>
  <c r="X15" i="4"/>
  <c r="Y15" i="4"/>
  <c r="Z15" i="4"/>
  <c r="N16" i="4"/>
  <c r="O16" i="4"/>
  <c r="P16" i="4"/>
  <c r="Q16" i="4"/>
  <c r="R16" i="4"/>
  <c r="S16" i="4"/>
  <c r="T16" i="4"/>
  <c r="U16" i="4"/>
  <c r="W16" i="4"/>
  <c r="X16" i="4"/>
  <c r="Y16" i="4"/>
  <c r="Z16" i="4"/>
  <c r="N17" i="4"/>
  <c r="O17" i="4"/>
  <c r="P17" i="4"/>
  <c r="Q17" i="4"/>
  <c r="R17" i="4"/>
  <c r="S17" i="4"/>
  <c r="T17" i="4"/>
  <c r="U17" i="4"/>
  <c r="W17" i="4"/>
  <c r="X17" i="4"/>
  <c r="Y17" i="4"/>
  <c r="Z17" i="4"/>
  <c r="N18" i="4"/>
  <c r="O18" i="4"/>
  <c r="P18" i="4"/>
  <c r="Q18" i="4"/>
  <c r="R18" i="4"/>
  <c r="S18" i="4"/>
  <c r="T18" i="4"/>
  <c r="U18" i="4"/>
  <c r="W18" i="4"/>
  <c r="X18" i="4"/>
  <c r="Y18" i="4"/>
  <c r="Z18" i="4"/>
  <c r="N19" i="4"/>
  <c r="O19" i="4"/>
  <c r="P19" i="4"/>
  <c r="Q19" i="4"/>
  <c r="R19" i="4"/>
  <c r="S19" i="4"/>
  <c r="T19" i="4"/>
  <c r="U19" i="4"/>
  <c r="W19" i="4"/>
  <c r="X19" i="4"/>
  <c r="Y19" i="4"/>
  <c r="Z19" i="4"/>
  <c r="N20" i="4"/>
  <c r="O20" i="4"/>
  <c r="P20" i="4"/>
  <c r="Q20" i="4"/>
  <c r="R20" i="4"/>
  <c r="S20" i="4"/>
  <c r="T20" i="4"/>
  <c r="U20" i="4"/>
  <c r="W20" i="4"/>
  <c r="X20" i="4"/>
  <c r="Y20" i="4"/>
  <c r="Z20" i="4"/>
  <c r="N21" i="4"/>
  <c r="O21" i="4"/>
  <c r="P21" i="4"/>
  <c r="Q21" i="4"/>
  <c r="R21" i="4"/>
  <c r="S21" i="4"/>
  <c r="T21" i="4"/>
  <c r="U21" i="4"/>
  <c r="W21" i="4"/>
  <c r="X21" i="4"/>
  <c r="Y21" i="4"/>
  <c r="Z21" i="4"/>
  <c r="N22" i="4"/>
  <c r="O22" i="4"/>
  <c r="P22" i="4"/>
  <c r="Q22" i="4"/>
  <c r="R22" i="4"/>
  <c r="S22" i="4"/>
  <c r="T22" i="4"/>
  <c r="U22" i="4"/>
  <c r="W22" i="4"/>
  <c r="X22" i="4"/>
  <c r="Y22" i="4"/>
  <c r="Z22" i="4"/>
  <c r="N23" i="4"/>
  <c r="O23" i="4"/>
  <c r="P23" i="4"/>
  <c r="Q23" i="4"/>
  <c r="R23" i="4"/>
  <c r="S23" i="4"/>
  <c r="T23" i="4"/>
  <c r="U23" i="4"/>
  <c r="W23" i="4"/>
  <c r="X23" i="4"/>
  <c r="Y23" i="4"/>
  <c r="Z23" i="4"/>
  <c r="N24" i="4"/>
  <c r="O24" i="4"/>
  <c r="P24" i="4"/>
  <c r="Q24" i="4"/>
  <c r="R24" i="4"/>
  <c r="S24" i="4"/>
  <c r="T24" i="4"/>
  <c r="U24" i="4"/>
  <c r="W24" i="4"/>
  <c r="X24" i="4"/>
  <c r="Y24" i="4"/>
  <c r="Z24" i="4"/>
  <c r="N25" i="4"/>
  <c r="O25" i="4"/>
  <c r="P25" i="4"/>
  <c r="Q25" i="4"/>
  <c r="R25" i="4"/>
  <c r="S25" i="4"/>
  <c r="T25" i="4"/>
  <c r="U25" i="4"/>
  <c r="W25" i="4"/>
  <c r="X25" i="4"/>
  <c r="Y25" i="4"/>
  <c r="Z25" i="4"/>
  <c r="N26" i="4"/>
  <c r="O26" i="4"/>
  <c r="P26" i="4"/>
  <c r="Q26" i="4"/>
  <c r="R26" i="4"/>
  <c r="S26" i="4"/>
  <c r="T26" i="4"/>
  <c r="U26" i="4"/>
  <c r="W26" i="4"/>
  <c r="X26" i="4"/>
  <c r="Y26" i="4"/>
  <c r="Z26" i="4"/>
  <c r="N27" i="4"/>
  <c r="O27" i="4"/>
  <c r="P27" i="4"/>
  <c r="Q27" i="4"/>
  <c r="R27" i="4"/>
  <c r="S27" i="4"/>
  <c r="T27" i="4"/>
  <c r="U27" i="4"/>
  <c r="W27" i="4"/>
  <c r="X27" i="4"/>
  <c r="Y27" i="4"/>
  <c r="Z27" i="4"/>
  <c r="N28" i="4"/>
  <c r="O28" i="4"/>
  <c r="P28" i="4"/>
  <c r="Q28" i="4"/>
  <c r="R28" i="4"/>
  <c r="S28" i="4"/>
  <c r="T28" i="4"/>
  <c r="U28" i="4"/>
  <c r="W28" i="4"/>
  <c r="X28" i="4"/>
  <c r="Y28" i="4"/>
  <c r="Z28" i="4"/>
  <c r="N29" i="4"/>
  <c r="O29" i="4"/>
  <c r="P29" i="4"/>
  <c r="Q29" i="4"/>
  <c r="R29" i="4"/>
  <c r="S29" i="4"/>
  <c r="T29" i="4"/>
  <c r="U29" i="4"/>
  <c r="W29" i="4"/>
  <c r="X29" i="4"/>
  <c r="Y29" i="4"/>
  <c r="Z29" i="4"/>
  <c r="N30" i="4"/>
  <c r="O30" i="4"/>
  <c r="P30" i="4"/>
  <c r="Q30" i="4"/>
  <c r="R30" i="4"/>
  <c r="S30" i="4"/>
  <c r="T30" i="4"/>
  <c r="U30" i="4"/>
  <c r="W30" i="4"/>
  <c r="X30" i="4"/>
  <c r="Y30" i="4"/>
  <c r="Z30" i="4"/>
  <c r="Z3" i="4"/>
  <c r="Y3" i="4"/>
  <c r="X3" i="4"/>
  <c r="W3" i="4"/>
  <c r="U3" i="4"/>
  <c r="T3" i="4"/>
  <c r="S3" i="4"/>
  <c r="R3" i="4"/>
  <c r="Q3" i="4"/>
  <c r="P3" i="4"/>
  <c r="O3" i="4"/>
  <c r="N3" i="4"/>
  <c r="N32" i="4" s="1"/>
  <c r="K14" i="4"/>
  <c r="K13" i="4"/>
  <c r="H4" i="4"/>
  <c r="I4" i="4"/>
  <c r="J4" i="4"/>
  <c r="H5" i="4"/>
  <c r="I5" i="4"/>
  <c r="J5" i="4"/>
  <c r="H6" i="4"/>
  <c r="I6" i="4"/>
  <c r="J6" i="4"/>
  <c r="H7" i="4"/>
  <c r="I7" i="4"/>
  <c r="J7" i="4"/>
  <c r="H8" i="4"/>
  <c r="I8" i="4"/>
  <c r="J8" i="4"/>
  <c r="H9" i="4"/>
  <c r="I9" i="4"/>
  <c r="J9" i="4"/>
  <c r="H10" i="4"/>
  <c r="I10" i="4"/>
  <c r="J10" i="4"/>
  <c r="H11" i="4"/>
  <c r="I11" i="4"/>
  <c r="J11" i="4"/>
  <c r="H12" i="4"/>
  <c r="I12" i="4"/>
  <c r="J12" i="4"/>
  <c r="H13" i="4"/>
  <c r="I13" i="4"/>
  <c r="J13" i="4"/>
  <c r="H14" i="4"/>
  <c r="I14" i="4"/>
  <c r="J14" i="4"/>
  <c r="H15" i="4"/>
  <c r="I15" i="4"/>
  <c r="J15" i="4"/>
  <c r="H16" i="4"/>
  <c r="I16" i="4"/>
  <c r="J16" i="4"/>
  <c r="H17" i="4"/>
  <c r="I17" i="4"/>
  <c r="J17" i="4"/>
  <c r="H18" i="4"/>
  <c r="I18" i="4"/>
  <c r="J18" i="4"/>
  <c r="H19" i="4"/>
  <c r="I19" i="4"/>
  <c r="J19" i="4"/>
  <c r="H20" i="4"/>
  <c r="I20" i="4"/>
  <c r="J20" i="4"/>
  <c r="H21" i="4"/>
  <c r="I21" i="4"/>
  <c r="J21" i="4"/>
  <c r="H22" i="4"/>
  <c r="I22" i="4"/>
  <c r="J22" i="4"/>
  <c r="H23" i="4"/>
  <c r="I23" i="4"/>
  <c r="J23" i="4"/>
  <c r="H24" i="4"/>
  <c r="I24" i="4"/>
  <c r="J24" i="4"/>
  <c r="H25" i="4"/>
  <c r="I25" i="4"/>
  <c r="J25" i="4"/>
  <c r="H26" i="4"/>
  <c r="I26" i="4"/>
  <c r="J26" i="4"/>
  <c r="H27" i="4"/>
  <c r="I27" i="4"/>
  <c r="J27" i="4"/>
  <c r="H28" i="4"/>
  <c r="I28" i="4"/>
  <c r="J28" i="4"/>
  <c r="H29" i="4"/>
  <c r="I29" i="4"/>
  <c r="J29" i="4"/>
  <c r="H30" i="4"/>
  <c r="I30" i="4"/>
  <c r="J30" i="4"/>
  <c r="J3" i="4"/>
  <c r="I3" i="4"/>
  <c r="H3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4" i="4"/>
  <c r="G3" i="4"/>
  <c r="D15" i="6" l="1"/>
  <c r="M4" i="6"/>
  <c r="D23" i="6"/>
  <c r="D4" i="6"/>
  <c r="D8" i="6"/>
  <c r="D17" i="6"/>
  <c r="D3" i="6"/>
  <c r="D10" i="6"/>
  <c r="AK3" i="4"/>
  <c r="AK4" i="4" s="1"/>
  <c r="AK5" i="4" s="1"/>
  <c r="AK6" i="4" s="1"/>
  <c r="AK7" i="4" s="1"/>
  <c r="AK8" i="4" s="1"/>
  <c r="AK9" i="4" s="1"/>
  <c r="AK10" i="4" s="1"/>
  <c r="AK11" i="4" s="1"/>
  <c r="AK12" i="4" s="1"/>
  <c r="AK13" i="4" s="1"/>
  <c r="AK14" i="4" s="1"/>
  <c r="AK15" i="4" s="1"/>
  <c r="AK16" i="4" s="1"/>
  <c r="AK17" i="4" s="1"/>
  <c r="AK18" i="4" s="1"/>
  <c r="AK19" i="4" s="1"/>
  <c r="AK20" i="4" s="1"/>
  <c r="AK21" i="4" s="1"/>
  <c r="AK22" i="4" s="1"/>
  <c r="AK23" i="4" s="1"/>
  <c r="AK24" i="4" s="1"/>
  <c r="AK25" i="4" s="1"/>
  <c r="AK26" i="4" s="1"/>
  <c r="AK27" i="4" s="1"/>
  <c r="AK28" i="4" s="1"/>
  <c r="AK29" i="4" s="1"/>
  <c r="AK30" i="4" s="1"/>
  <c r="AK31" i="4" s="1"/>
  <c r="AK32" i="4" s="1"/>
  <c r="AK33" i="4" s="1"/>
  <c r="E4" i="6"/>
  <c r="E3" i="6"/>
  <c r="F3" i="6" s="1"/>
  <c r="L5" i="6"/>
  <c r="M5" i="6" s="1"/>
  <c r="D29" i="6"/>
  <c r="D28" i="6"/>
  <c r="D26" i="6"/>
  <c r="D27" i="6"/>
  <c r="D18" i="6"/>
  <c r="D30" i="6"/>
  <c r="Y30" i="6"/>
  <c r="D20" i="6"/>
  <c r="D21" i="6"/>
  <c r="D16" i="6"/>
  <c r="D24" i="6"/>
  <c r="D19" i="6"/>
  <c r="K34" i="6"/>
  <c r="K32" i="6"/>
  <c r="K33" i="6"/>
  <c r="K31" i="6"/>
  <c r="D5" i="6"/>
  <c r="D11" i="6"/>
  <c r="D22" i="6"/>
  <c r="Y22" i="6"/>
  <c r="D7" i="6"/>
  <c r="AG3" i="6"/>
  <c r="W34" i="6"/>
  <c r="Y34" i="6" s="1"/>
  <c r="W32" i="6"/>
  <c r="Y32" i="6" s="1"/>
  <c r="W33" i="6"/>
  <c r="Y33" i="6" s="1"/>
  <c r="W31" i="6"/>
  <c r="Y31" i="6" s="1"/>
  <c r="Y3" i="6"/>
  <c r="D12" i="6"/>
  <c r="AD34" i="4"/>
  <c r="AH34" i="4"/>
  <c r="AI34" i="4"/>
  <c r="AE32" i="4"/>
  <c r="AF34" i="4"/>
  <c r="AG34" i="4"/>
  <c r="Z32" i="4"/>
  <c r="R32" i="4"/>
  <c r="V32" i="4"/>
  <c r="AF33" i="4"/>
  <c r="J33" i="4"/>
  <c r="W33" i="4"/>
  <c r="O33" i="4"/>
  <c r="U34" i="4"/>
  <c r="J34" i="4"/>
  <c r="P33" i="4"/>
  <c r="T33" i="4"/>
  <c r="X33" i="4"/>
  <c r="AG33" i="4"/>
  <c r="AE34" i="4"/>
  <c r="I34" i="4"/>
  <c r="H33" i="4"/>
  <c r="S33" i="4"/>
  <c r="Y34" i="4"/>
  <c r="Q34" i="4"/>
  <c r="G34" i="4"/>
  <c r="I33" i="4"/>
  <c r="Q33" i="4"/>
  <c r="U33" i="4"/>
  <c r="Y33" i="4"/>
  <c r="AD33" i="4"/>
  <c r="AH33" i="4"/>
  <c r="O32" i="4"/>
  <c r="S32" i="4"/>
  <c r="W32" i="4"/>
  <c r="AF32" i="4"/>
  <c r="G33" i="4"/>
  <c r="N34" i="4"/>
  <c r="R34" i="4"/>
  <c r="V34" i="4"/>
  <c r="Z34" i="4"/>
  <c r="J32" i="4"/>
  <c r="P31" i="4"/>
  <c r="T31" i="4"/>
  <c r="X31" i="4"/>
  <c r="Y31" i="4"/>
  <c r="U31" i="4"/>
  <c r="Q31" i="4"/>
  <c r="AG32" i="4"/>
  <c r="O34" i="4"/>
  <c r="S34" i="4"/>
  <c r="W34" i="4"/>
  <c r="H32" i="4"/>
  <c r="G32" i="4"/>
  <c r="I32" i="4"/>
  <c r="Q32" i="4"/>
  <c r="U32" i="4"/>
  <c r="Y32" i="4"/>
  <c r="AJ3" i="4"/>
  <c r="AH31" i="4"/>
  <c r="AF31" i="4"/>
  <c r="AI32" i="4"/>
  <c r="N33" i="4"/>
  <c r="R33" i="4"/>
  <c r="V33" i="4"/>
  <c r="Z33" i="4"/>
  <c r="AE33" i="4"/>
  <c r="AI33" i="4"/>
  <c r="H34" i="4"/>
  <c r="P34" i="4"/>
  <c r="T34" i="4"/>
  <c r="X34" i="4"/>
  <c r="AD31" i="4"/>
  <c r="P32" i="4"/>
  <c r="T32" i="4"/>
  <c r="X32" i="4"/>
  <c r="AD32" i="4"/>
  <c r="AH32" i="4"/>
  <c r="G31" i="4"/>
  <c r="N31" i="4"/>
  <c r="R31" i="4"/>
  <c r="V31" i="4"/>
  <c r="Z31" i="4"/>
  <c r="AJ29" i="4"/>
  <c r="AJ25" i="4"/>
  <c r="AJ21" i="4"/>
  <c r="AJ17" i="4"/>
  <c r="AE31" i="4"/>
  <c r="H31" i="4"/>
  <c r="O31" i="4"/>
  <c r="S31" i="4"/>
  <c r="W31" i="4"/>
  <c r="AJ28" i="4"/>
  <c r="AJ27" i="4"/>
  <c r="AJ24" i="4"/>
  <c r="AJ23" i="4"/>
  <c r="AJ20" i="4"/>
  <c r="AJ19" i="4"/>
  <c r="AJ16" i="4"/>
  <c r="AJ15" i="4"/>
  <c r="AJ5" i="4"/>
  <c r="AJ30" i="4"/>
  <c r="AJ22" i="4"/>
  <c r="AJ10" i="4"/>
  <c r="AJ6" i="4"/>
  <c r="I31" i="4"/>
  <c r="AJ11" i="4"/>
  <c r="AJ8" i="4"/>
  <c r="AJ7" i="4"/>
  <c r="AG31" i="4"/>
  <c r="AJ26" i="4"/>
  <c r="AJ18" i="4"/>
  <c r="AJ12" i="4"/>
  <c r="AJ9" i="4"/>
  <c r="AI31" i="4"/>
  <c r="AJ4" i="4"/>
  <c r="AA28" i="4"/>
  <c r="AC28" i="4" s="1"/>
  <c r="AA24" i="4"/>
  <c r="AC24" i="4" s="1"/>
  <c r="AA20" i="4"/>
  <c r="AC20" i="4" s="1"/>
  <c r="AA12" i="4"/>
  <c r="AC12" i="4" s="1"/>
  <c r="AA8" i="4"/>
  <c r="AC8" i="4" s="1"/>
  <c r="K3" i="4"/>
  <c r="AA11" i="4"/>
  <c r="AC11" i="4" s="1"/>
  <c r="AA7" i="4"/>
  <c r="AC7" i="4" s="1"/>
  <c r="AA16" i="4"/>
  <c r="AC16" i="4" s="1"/>
  <c r="AA23" i="4"/>
  <c r="AC23" i="4" s="1"/>
  <c r="AA15" i="4"/>
  <c r="AC15" i="4" s="1"/>
  <c r="AA30" i="4"/>
  <c r="AC30" i="4" s="1"/>
  <c r="AA26" i="4"/>
  <c r="AC26" i="4" s="1"/>
  <c r="AA22" i="4"/>
  <c r="AC22" i="4" s="1"/>
  <c r="AA18" i="4"/>
  <c r="AC18" i="4" s="1"/>
  <c r="AA4" i="4"/>
  <c r="AC4" i="4" s="1"/>
  <c r="AA3" i="4"/>
  <c r="AA27" i="4"/>
  <c r="AC27" i="4" s="1"/>
  <c r="AA19" i="4"/>
  <c r="AC19" i="4" s="1"/>
  <c r="AA10" i="4"/>
  <c r="AC10" i="4" s="1"/>
  <c r="AA6" i="4"/>
  <c r="AC6" i="4" s="1"/>
  <c r="AA29" i="4"/>
  <c r="AC29" i="4" s="1"/>
  <c r="AA25" i="4"/>
  <c r="AC25" i="4" s="1"/>
  <c r="AA21" i="4"/>
  <c r="AC21" i="4" s="1"/>
  <c r="AA17" i="4"/>
  <c r="AC17" i="4" s="1"/>
  <c r="AA9" i="4"/>
  <c r="AC9" i="4" s="1"/>
  <c r="AA5" i="4"/>
  <c r="AC5" i="4" s="1"/>
  <c r="L7" i="4"/>
  <c r="K28" i="4"/>
  <c r="K16" i="4"/>
  <c r="K4" i="4"/>
  <c r="K20" i="4"/>
  <c r="K24" i="4"/>
  <c r="K23" i="4"/>
  <c r="K15" i="4"/>
  <c r="K30" i="4"/>
  <c r="K26" i="4"/>
  <c r="K22" i="4"/>
  <c r="K18" i="4"/>
  <c r="K10" i="4"/>
  <c r="K6" i="4"/>
  <c r="K12" i="4"/>
  <c r="K11" i="4"/>
  <c r="K8" i="4"/>
  <c r="K7" i="4"/>
  <c r="K27" i="4"/>
  <c r="K19" i="4"/>
  <c r="K29" i="4"/>
  <c r="K25" i="4"/>
  <c r="K21" i="4"/>
  <c r="K17" i="4"/>
  <c r="K9" i="4"/>
  <c r="K5" i="4"/>
  <c r="F4" i="6" l="1"/>
  <c r="AL28" i="4"/>
  <c r="AL12" i="4"/>
  <c r="AL7" i="4"/>
  <c r="AL6" i="4"/>
  <c r="AL5" i="4"/>
  <c r="AL20" i="4"/>
  <c r="AL4" i="4"/>
  <c r="AL18" i="4"/>
  <c r="AL8" i="4"/>
  <c r="AL10" i="4"/>
  <c r="AL15" i="4"/>
  <c r="AL23" i="4"/>
  <c r="AL29" i="4"/>
  <c r="E5" i="4"/>
  <c r="E4" i="4"/>
  <c r="E6" i="4"/>
  <c r="AL26" i="4"/>
  <c r="AL11" i="4"/>
  <c r="AL22" i="4"/>
  <c r="AL16" i="4"/>
  <c r="AL24" i="4"/>
  <c r="AL17" i="4"/>
  <c r="E3" i="4"/>
  <c r="AF5" i="6"/>
  <c r="AG4" i="6"/>
  <c r="AL19" i="4"/>
  <c r="AL30" i="4"/>
  <c r="AL27" i="4"/>
  <c r="AL21" i="4"/>
  <c r="AL25" i="4"/>
  <c r="L6" i="6"/>
  <c r="M6" i="6" s="1"/>
  <c r="D34" i="6"/>
  <c r="D32" i="6"/>
  <c r="D31" i="6"/>
  <c r="D33" i="6"/>
  <c r="D28" i="4"/>
  <c r="D18" i="4"/>
  <c r="D15" i="4"/>
  <c r="D10" i="4"/>
  <c r="D22" i="4"/>
  <c r="D23" i="4"/>
  <c r="D19" i="4"/>
  <c r="D11" i="4"/>
  <c r="D26" i="4"/>
  <c r="D17" i="4"/>
  <c r="D24" i="4"/>
  <c r="D8" i="4"/>
  <c r="D12" i="4"/>
  <c r="D16" i="4"/>
  <c r="D7" i="4"/>
  <c r="D21" i="4"/>
  <c r="D27" i="4"/>
  <c r="M3" i="4"/>
  <c r="D3" i="4"/>
  <c r="D5" i="4"/>
  <c r="D25" i="4"/>
  <c r="M6" i="4"/>
  <c r="D6" i="4"/>
  <c r="M4" i="4"/>
  <c r="D4" i="4"/>
  <c r="F4" i="4" s="1"/>
  <c r="D9" i="4"/>
  <c r="D29" i="4"/>
  <c r="D30" i="4"/>
  <c r="D20" i="4"/>
  <c r="L8" i="4"/>
  <c r="E7" i="4"/>
  <c r="AL3" i="4"/>
  <c r="AJ34" i="4"/>
  <c r="AL34" i="4" s="1"/>
  <c r="AJ33" i="4"/>
  <c r="AL33" i="4" s="1"/>
  <c r="K33" i="4"/>
  <c r="K34" i="4"/>
  <c r="AA33" i="4"/>
  <c r="AC33" i="4" s="1"/>
  <c r="AA34" i="4"/>
  <c r="AC34" i="4" s="1"/>
  <c r="AJ32" i="4"/>
  <c r="AL32" i="4" s="1"/>
  <c r="AC3" i="4"/>
  <c r="AA32" i="4"/>
  <c r="AC32" i="4" s="1"/>
  <c r="AA31" i="4"/>
  <c r="AC31" i="4" s="1"/>
  <c r="M5" i="4"/>
  <c r="K32" i="4"/>
  <c r="K31" i="4"/>
  <c r="AJ31" i="4"/>
  <c r="AL31" i="4" s="1"/>
  <c r="AL9" i="4"/>
  <c r="M7" i="4"/>
  <c r="F6" i="4" l="1"/>
  <c r="AF6" i="6"/>
  <c r="AG5" i="6"/>
  <c r="E5" i="6"/>
  <c r="F5" i="6" s="1"/>
  <c r="L7" i="6"/>
  <c r="L8" i="6" s="1"/>
  <c r="F7" i="4"/>
  <c r="F5" i="4"/>
  <c r="D32" i="4"/>
  <c r="D33" i="4"/>
  <c r="D34" i="4"/>
  <c r="D31" i="4"/>
  <c r="L9" i="4"/>
  <c r="E8" i="4"/>
  <c r="F8" i="4" s="1"/>
  <c r="F3" i="4"/>
  <c r="M8" i="4"/>
  <c r="AF7" i="6" l="1"/>
  <c r="AG6" i="6"/>
  <c r="E6" i="6"/>
  <c r="F6" i="6" s="1"/>
  <c r="M7" i="6"/>
  <c r="L9" i="6"/>
  <c r="M8" i="6"/>
  <c r="L10" i="4"/>
  <c r="E9" i="4"/>
  <c r="F9" i="4" s="1"/>
  <c r="M9" i="4"/>
  <c r="AF8" i="6" l="1"/>
  <c r="AG7" i="6"/>
  <c r="E7" i="6"/>
  <c r="F7" i="6" s="1"/>
  <c r="L10" i="6"/>
  <c r="M9" i="6"/>
  <c r="E10" i="4"/>
  <c r="F10" i="4" s="1"/>
  <c r="M10" i="4"/>
  <c r="L11" i="4"/>
  <c r="AG8" i="6" l="1"/>
  <c r="E8" i="6"/>
  <c r="F8" i="6" s="1"/>
  <c r="L11" i="6"/>
  <c r="M10" i="6"/>
  <c r="E11" i="4"/>
  <c r="F11" i="4" s="1"/>
  <c r="L12" i="4"/>
  <c r="M11" i="4"/>
  <c r="AG9" i="6" l="1"/>
  <c r="AF10" i="6"/>
  <c r="E9" i="6"/>
  <c r="F9" i="6" s="1"/>
  <c r="L12" i="6"/>
  <c r="M11" i="6"/>
  <c r="E12" i="4"/>
  <c r="F12" i="4" s="1"/>
  <c r="M12" i="4"/>
  <c r="L13" i="4"/>
  <c r="AF11" i="6" l="1"/>
  <c r="AG10" i="6"/>
  <c r="E10" i="6"/>
  <c r="F10" i="6" s="1"/>
  <c r="L13" i="6"/>
  <c r="M12" i="6"/>
  <c r="L14" i="4"/>
  <c r="E13" i="4"/>
  <c r="AF12" i="6" l="1"/>
  <c r="AG11" i="6"/>
  <c r="E11" i="6"/>
  <c r="F11" i="6" s="1"/>
  <c r="L14" i="6"/>
  <c r="L15" i="4"/>
  <c r="E14" i="4"/>
  <c r="AF13" i="6" l="1"/>
  <c r="AG12" i="6"/>
  <c r="E12" i="6"/>
  <c r="F12" i="6" s="1"/>
  <c r="L15" i="6"/>
  <c r="E15" i="4"/>
  <c r="F15" i="4" s="1"/>
  <c r="L16" i="4"/>
  <c r="M15" i="4"/>
  <c r="AF14" i="6" l="1"/>
  <c r="E13" i="6"/>
  <c r="L16" i="6"/>
  <c r="M15" i="6"/>
  <c r="E16" i="4"/>
  <c r="F16" i="4" s="1"/>
  <c r="M16" i="4"/>
  <c r="L17" i="4"/>
  <c r="AF15" i="6" l="1"/>
  <c r="E14" i="6"/>
  <c r="L17" i="6"/>
  <c r="M16" i="6"/>
  <c r="E17" i="4"/>
  <c r="F17" i="4" s="1"/>
  <c r="M17" i="4"/>
  <c r="L18" i="4"/>
  <c r="AF16" i="6" l="1"/>
  <c r="AG15" i="6"/>
  <c r="E15" i="6"/>
  <c r="F15" i="6" s="1"/>
  <c r="L18" i="6"/>
  <c r="M17" i="6"/>
  <c r="E18" i="4"/>
  <c r="F18" i="4" s="1"/>
  <c r="M18" i="4"/>
  <c r="L19" i="4"/>
  <c r="AF17" i="6" l="1"/>
  <c r="AG16" i="6"/>
  <c r="E16" i="6"/>
  <c r="F16" i="6" s="1"/>
  <c r="L19" i="6"/>
  <c r="M18" i="6"/>
  <c r="E19" i="4"/>
  <c r="F19" i="4" s="1"/>
  <c r="L20" i="4"/>
  <c r="M19" i="4"/>
  <c r="AF18" i="6" l="1"/>
  <c r="AG17" i="6"/>
  <c r="E17" i="6"/>
  <c r="F17" i="6" s="1"/>
  <c r="L20" i="6"/>
  <c r="M19" i="6"/>
  <c r="E20" i="4"/>
  <c r="F20" i="4" s="1"/>
  <c r="M20" i="4"/>
  <c r="L21" i="4"/>
  <c r="AF19" i="6" l="1"/>
  <c r="AG18" i="6"/>
  <c r="E18" i="6"/>
  <c r="F18" i="6" s="1"/>
  <c r="L21" i="6"/>
  <c r="M20" i="6"/>
  <c r="E21" i="4"/>
  <c r="F21" i="4" s="1"/>
  <c r="M21" i="4"/>
  <c r="L22" i="4"/>
  <c r="AF20" i="6" l="1"/>
  <c r="AG19" i="6"/>
  <c r="E19" i="6"/>
  <c r="F19" i="6" s="1"/>
  <c r="L22" i="6"/>
  <c r="M21" i="6"/>
  <c r="E22" i="4"/>
  <c r="F22" i="4" s="1"/>
  <c r="M22" i="4"/>
  <c r="L23" i="4"/>
  <c r="AF21" i="6" l="1"/>
  <c r="AG20" i="6"/>
  <c r="E20" i="6"/>
  <c r="F20" i="6" s="1"/>
  <c r="L23" i="6"/>
  <c r="M22" i="6"/>
  <c r="E23" i="4"/>
  <c r="F23" i="4" s="1"/>
  <c r="M23" i="4"/>
  <c r="L24" i="4"/>
  <c r="AF22" i="6" l="1"/>
  <c r="AG21" i="6"/>
  <c r="E21" i="6"/>
  <c r="F21" i="6" s="1"/>
  <c r="L24" i="6"/>
  <c r="M23" i="6"/>
  <c r="E24" i="4"/>
  <c r="F24" i="4" s="1"/>
  <c r="L25" i="4"/>
  <c r="M24" i="4"/>
  <c r="AF23" i="6" l="1"/>
  <c r="AG22" i="6"/>
  <c r="E22" i="6"/>
  <c r="F22" i="6" s="1"/>
  <c r="L25" i="6"/>
  <c r="M24" i="6"/>
  <c r="E25" i="4"/>
  <c r="F25" i="4" s="1"/>
  <c r="M25" i="4"/>
  <c r="L26" i="4"/>
  <c r="AF24" i="6" l="1"/>
  <c r="AG23" i="6"/>
  <c r="E23" i="6"/>
  <c r="F23" i="6" s="1"/>
  <c r="L26" i="6"/>
  <c r="M25" i="6"/>
  <c r="E26" i="4"/>
  <c r="F26" i="4" s="1"/>
  <c r="M26" i="4"/>
  <c r="L27" i="4"/>
  <c r="AF25" i="6" l="1"/>
  <c r="AG24" i="6"/>
  <c r="E24" i="6"/>
  <c r="F24" i="6" s="1"/>
  <c r="L27" i="6"/>
  <c r="M26" i="6"/>
  <c r="E27" i="4"/>
  <c r="F27" i="4" s="1"/>
  <c r="M27" i="4"/>
  <c r="L28" i="4"/>
  <c r="AF26" i="6" l="1"/>
  <c r="AG25" i="6"/>
  <c r="E25" i="6"/>
  <c r="F25" i="6" s="1"/>
  <c r="L28" i="6"/>
  <c r="M27" i="6"/>
  <c r="E28" i="4"/>
  <c r="F28" i="4" s="1"/>
  <c r="M28" i="4"/>
  <c r="L29" i="4"/>
  <c r="AF27" i="6" l="1"/>
  <c r="AG26" i="6"/>
  <c r="E26" i="6"/>
  <c r="F26" i="6" s="1"/>
  <c r="L29" i="6"/>
  <c r="M28" i="6"/>
  <c r="E29" i="4"/>
  <c r="F29" i="4" s="1"/>
  <c r="L30" i="4"/>
  <c r="M29" i="4"/>
  <c r="AF28" i="6" l="1"/>
  <c r="AG27" i="6"/>
  <c r="E27" i="6"/>
  <c r="F27" i="6" s="1"/>
  <c r="L30" i="6"/>
  <c r="M29" i="6"/>
  <c r="E30" i="4"/>
  <c r="F30" i="4" s="1"/>
  <c r="L31" i="4"/>
  <c r="M30" i="4"/>
  <c r="AF29" i="6" l="1"/>
  <c r="AG28" i="6"/>
  <c r="E28" i="6"/>
  <c r="F28" i="6" s="1"/>
  <c r="L31" i="6"/>
  <c r="M30" i="6"/>
  <c r="E31" i="4"/>
  <c r="F31" i="4" s="1"/>
  <c r="L32" i="4"/>
  <c r="M31" i="4"/>
  <c r="AF30" i="6" l="1"/>
  <c r="AG29" i="6"/>
  <c r="E29" i="6"/>
  <c r="F29" i="6" s="1"/>
  <c r="L32" i="6"/>
  <c r="M31" i="6"/>
  <c r="E32" i="4"/>
  <c r="F32" i="4" s="1"/>
  <c r="L33" i="4"/>
  <c r="M32" i="4"/>
  <c r="AF31" i="6" l="1"/>
  <c r="AG30" i="6"/>
  <c r="E30" i="6"/>
  <c r="F30" i="6" s="1"/>
  <c r="L33" i="6"/>
  <c r="M32" i="6"/>
  <c r="E33" i="4"/>
  <c r="F33" i="4" s="1"/>
  <c r="L34" i="4"/>
  <c r="M33" i="4"/>
  <c r="AF32" i="6" l="1"/>
  <c r="AG31" i="6"/>
  <c r="E31" i="6"/>
  <c r="F31" i="6" s="1"/>
  <c r="L34" i="6"/>
  <c r="M33" i="6"/>
  <c r="M34" i="4"/>
  <c r="E34" i="4"/>
  <c r="F34" i="4" s="1"/>
  <c r="AF33" i="6" l="1"/>
  <c r="AF34" i="6" s="1"/>
  <c r="AG34" i="6" s="1"/>
  <c r="AG32" i="6"/>
  <c r="E32" i="6"/>
  <c r="F32" i="6" s="1"/>
  <c r="M34" i="6"/>
  <c r="E34" i="6" l="1"/>
  <c r="F34" i="6" s="1"/>
  <c r="AG33" i="6"/>
  <c r="E33" i="6"/>
  <c r="F33" i="6" s="1"/>
</calcChain>
</file>

<file path=xl/sharedStrings.xml><?xml version="1.0" encoding="utf-8"?>
<sst xmlns="http://schemas.openxmlformats.org/spreadsheetml/2006/main" count="754" uniqueCount="79">
  <si>
    <t>Total</t>
  </si>
  <si>
    <t>Laptop</t>
  </si>
  <si>
    <t>Other</t>
  </si>
  <si>
    <t xml:space="preserve">Classroom C196.05 </t>
  </si>
  <si>
    <t xml:space="preserve">Classroom C196.03 </t>
  </si>
  <si>
    <t>Classroom C196.02</t>
  </si>
  <si>
    <t xml:space="preserve">MAC LAB </t>
  </si>
  <si>
    <t xml:space="preserve">SECTION B </t>
  </si>
  <si>
    <t>SECTION A</t>
  </si>
  <si>
    <t xml:space="preserve">SECTION A </t>
  </si>
  <si>
    <t xml:space="preserve">Assistive Tech Lab </t>
  </si>
  <si>
    <t xml:space="preserve">Dissertation Room </t>
  </si>
  <si>
    <t xml:space="preserve">Printing Stations </t>
  </si>
  <si>
    <t xml:space="preserve">Flatbed Scanners </t>
  </si>
  <si>
    <t xml:space="preserve">Digital Media </t>
  </si>
  <si>
    <t xml:space="preserve">MICROFILM SCANNER </t>
  </si>
  <si>
    <t xml:space="preserve">SECTION F </t>
  </si>
  <si>
    <t xml:space="preserve">SECTION E </t>
  </si>
  <si>
    <t xml:space="preserve">SECTION D </t>
  </si>
  <si>
    <t xml:space="preserve">SECTION C </t>
  </si>
  <si>
    <t xml:space="preserve">Library Lounge </t>
  </si>
  <si>
    <t>Available Seats</t>
  </si>
  <si>
    <t>n/a</t>
  </si>
  <si>
    <t>GC Equip.</t>
  </si>
  <si>
    <t>Day of the week</t>
  </si>
  <si>
    <t>M</t>
  </si>
  <si>
    <t>T</t>
  </si>
  <si>
    <t>W</t>
  </si>
  <si>
    <t>Th</t>
  </si>
  <si>
    <t>F</t>
  </si>
  <si>
    <t>Sat</t>
  </si>
  <si>
    <t>Sun</t>
  </si>
  <si>
    <t>Date</t>
  </si>
  <si>
    <t>Time</t>
  </si>
  <si>
    <t>1:00pm</t>
  </si>
  <si>
    <t>6:00pm</t>
  </si>
  <si>
    <t>SURVEY DATE AND TIME</t>
  </si>
  <si>
    <t>Section A</t>
  </si>
  <si>
    <t>Section B</t>
  </si>
  <si>
    <t>Assistive Tech Lab</t>
  </si>
  <si>
    <t>Dissertation Room</t>
  </si>
  <si>
    <t>FIRST FLOOR</t>
  </si>
  <si>
    <t>Floor Total</t>
  </si>
  <si>
    <t>Floor Total/ Available Seats</t>
  </si>
  <si>
    <t>Study Space</t>
  </si>
  <si>
    <t>Library Lounge</t>
  </si>
  <si>
    <t>Section C</t>
  </si>
  <si>
    <t>Section D</t>
  </si>
  <si>
    <t>Section E</t>
  </si>
  <si>
    <t>Section F</t>
  </si>
  <si>
    <t>Microfilm Scanners</t>
  </si>
  <si>
    <t>Digital Media Station</t>
  </si>
  <si>
    <t>Flatbed Scanners</t>
  </si>
  <si>
    <t>Other areas</t>
  </si>
  <si>
    <t>Printing Station</t>
  </si>
  <si>
    <t>SECOND FLOOR</t>
  </si>
  <si>
    <t>MEAN</t>
  </si>
  <si>
    <t>Mac Lab</t>
  </si>
  <si>
    <t>C196.02</t>
  </si>
  <si>
    <t>C196.03</t>
  </si>
  <si>
    <t>C196.05 (Locked)</t>
  </si>
  <si>
    <t>not counted</t>
  </si>
  <si>
    <t xml:space="preserve">Floor Total </t>
  </si>
  <si>
    <t>Available seats (excluding C196.05, Locked)</t>
  </si>
  <si>
    <t>MEDIAN</t>
  </si>
  <si>
    <t>MIN</t>
  </si>
  <si>
    <t>MAX</t>
  </si>
  <si>
    <t>ALL LIBRARY</t>
  </si>
  <si>
    <t xml:space="preserve">  Excluded outlier: library event in this space, "A Sit-in at the Library: '68 Revisited".</t>
  </si>
  <si>
    <t xml:space="preserve">Library Total </t>
  </si>
  <si>
    <t>All Seats</t>
  </si>
  <si>
    <t>Count</t>
  </si>
  <si>
    <t xml:space="preserve">Study/reading/writing spaces: reasonably spaced seating for study, computing or reading.  In addition to individualized study &amp; computing areas, some couches, and spaces in the library lounge and the "Study Space" are included </t>
  </si>
  <si>
    <t>Study/reading/writing spaces</t>
  </si>
  <si>
    <t>FIRST FLOOR: STUDY/READING/WRITING</t>
  </si>
  <si>
    <t>Available Spaces</t>
  </si>
  <si>
    <t>SECOND FLOOR: STUDY/READING/WRITING SPACES</t>
  </si>
  <si>
    <t>CONCOURSE</t>
  </si>
  <si>
    <t xml:space="preserve">STUDY SPACE 2302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</si>
</sst>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rgb="FFFF0000"/>
      </left>
      <right style="mediumDashed">
        <color rgb="FFFF0000"/>
      </right>
      <top style="mediumDashed">
        <color rgb="FFFF0000"/>
      </top>
      <bottom style="mediumDashed">
        <color rgb="FFFF0000"/>
      </bottom>
      <diagonal/>
    </border>
    <border>
      <left style="mediumDashed">
        <color rgb="FFFF0000"/>
      </left>
      <right/>
      <top style="mediumDashed">
        <color rgb="FFFF0000"/>
      </top>
      <bottom/>
      <diagonal/>
    </border>
    <border>
      <left/>
      <right/>
      <top style="mediumDashed">
        <color rgb="FFFF0000"/>
      </top>
      <bottom/>
      <diagonal/>
    </border>
    <border>
      <left/>
      <right style="mediumDashed">
        <color rgb="FFFF0000"/>
      </right>
      <top style="mediumDashed">
        <color rgb="FFFF0000"/>
      </top>
      <bottom/>
      <diagonal/>
    </border>
    <border>
      <left style="mediumDashed">
        <color rgb="FFFF0000"/>
      </left>
      <right/>
      <top/>
      <bottom style="mediumDashed">
        <color rgb="FFFF0000"/>
      </bottom>
      <diagonal/>
    </border>
    <border>
      <left/>
      <right/>
      <top/>
      <bottom style="mediumDashed">
        <color rgb="FFFF0000"/>
      </bottom>
      <diagonal/>
    </border>
    <border>
      <left/>
      <right style="mediumDashed">
        <color rgb="FFFF0000"/>
      </right>
      <top/>
      <bottom style="mediumDashed">
        <color rgb="FFFF0000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Dashed">
        <color rgb="FFFF0000"/>
      </left>
      <right style="mediumDashed">
        <color rgb="FFFF0000"/>
      </right>
      <top style="mediumDashed">
        <color rgb="FFFF0000"/>
      </top>
      <bottom/>
      <diagonal/>
    </border>
    <border>
      <left style="mediumDashed">
        <color rgb="FFFF0000"/>
      </left>
      <right style="mediumDashed">
        <color rgb="FFFF0000"/>
      </right>
      <top/>
      <bottom style="mediumDashed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2" xfId="0" applyBorder="1"/>
    <xf numFmtId="0" fontId="0" fillId="0" borderId="3" xfId="0" applyBorder="1"/>
    <xf numFmtId="0" fontId="0" fillId="2" borderId="3" xfId="0" applyFill="1" applyBorder="1"/>
    <xf numFmtId="0" fontId="0" fillId="0" borderId="4" xfId="0" applyBorder="1"/>
    <xf numFmtId="0" fontId="0" fillId="0" borderId="0" xfId="0" applyBorder="1"/>
    <xf numFmtId="0" fontId="0" fillId="2" borderId="0" xfId="0" applyFill="1" applyBorder="1"/>
    <xf numFmtId="0" fontId="0" fillId="0" borderId="0" xfId="0" applyFill="1" applyBorder="1"/>
    <xf numFmtId="0" fontId="0" fillId="0" borderId="0" xfId="0" applyAlignment="1">
      <alignment wrapText="1"/>
    </xf>
    <xf numFmtId="0" fontId="0" fillId="3" borderId="3" xfId="0" applyFill="1" applyBorder="1"/>
    <xf numFmtId="0" fontId="0" fillId="3" borderId="0" xfId="0" applyFill="1" applyBorder="1"/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/>
    <xf numFmtId="0" fontId="1" fillId="0" borderId="5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22" fontId="0" fillId="0" borderId="13" xfId="0" applyNumberFormat="1" applyBorder="1" applyAlignment="1">
      <alignment horizontal="center"/>
    </xf>
    <xf numFmtId="0" fontId="2" fillId="0" borderId="0" xfId="0" applyFont="1"/>
    <xf numFmtId="0" fontId="1" fillId="0" borderId="0" xfId="0" applyFont="1" applyFill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164" fontId="0" fillId="0" borderId="0" xfId="0" applyNumberFormat="1"/>
    <xf numFmtId="9" fontId="0" fillId="0" borderId="0" xfId="1" applyFont="1" applyFill="1" applyBorder="1"/>
    <xf numFmtId="0" fontId="1" fillId="0" borderId="16" xfId="0" applyFont="1" applyFill="1" applyBorder="1" applyAlignment="1">
      <alignment horizontal="center" wrapText="1"/>
    </xf>
    <xf numFmtId="0" fontId="0" fillId="0" borderId="16" xfId="0" applyBorder="1"/>
    <xf numFmtId="9" fontId="0" fillId="0" borderId="13" xfId="1" applyFont="1" applyFill="1" applyBorder="1"/>
    <xf numFmtId="9" fontId="0" fillId="0" borderId="13" xfId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wrapText="1"/>
    </xf>
    <xf numFmtId="22" fontId="0" fillId="0" borderId="0" xfId="0" applyNumberForma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/>
    <xf numFmtId="0" fontId="0" fillId="0" borderId="32" xfId="0" applyBorder="1" applyAlignment="1">
      <alignment horizontal="center"/>
    </xf>
    <xf numFmtId="14" fontId="0" fillId="0" borderId="32" xfId="0" applyNumberFormat="1" applyBorder="1"/>
    <xf numFmtId="0" fontId="0" fillId="0" borderId="31" xfId="0" applyBorder="1" applyAlignment="1">
      <alignment horizontal="center"/>
    </xf>
    <xf numFmtId="0" fontId="0" fillId="0" borderId="33" xfId="0" applyBorder="1"/>
    <xf numFmtId="0" fontId="0" fillId="0" borderId="32" xfId="0" applyBorder="1"/>
    <xf numFmtId="0" fontId="0" fillId="0" borderId="32" xfId="0" applyFill="1" applyBorder="1"/>
    <xf numFmtId="9" fontId="0" fillId="0" borderId="31" xfId="1" applyFont="1" applyFill="1" applyBorder="1"/>
    <xf numFmtId="1" fontId="0" fillId="0" borderId="0" xfId="0" applyNumberFormat="1"/>
    <xf numFmtId="0" fontId="5" fillId="0" borderId="16" xfId="0" applyFont="1" applyFill="1" applyBorder="1" applyAlignment="1">
      <alignment horizontal="center" wrapText="1"/>
    </xf>
    <xf numFmtId="9" fontId="0" fillId="0" borderId="13" xfId="1" applyFont="1" applyBorder="1"/>
    <xf numFmtId="9" fontId="0" fillId="0" borderId="13" xfId="1" applyFont="1" applyBorder="1" applyAlignment="1">
      <alignment horizontal="center"/>
    </xf>
    <xf numFmtId="9" fontId="0" fillId="0" borderId="31" xfId="1" applyFont="1" applyBorder="1"/>
    <xf numFmtId="0" fontId="1" fillId="0" borderId="12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  <xf numFmtId="9" fontId="0" fillId="0" borderId="0" xfId="1" applyFont="1" applyBorder="1"/>
    <xf numFmtId="164" fontId="2" fillId="3" borderId="16" xfId="0" applyNumberFormat="1" applyFont="1" applyFill="1" applyBorder="1"/>
    <xf numFmtId="0" fontId="2" fillId="3" borderId="16" xfId="0" applyFont="1" applyFill="1" applyBorder="1"/>
    <xf numFmtId="0" fontId="0" fillId="0" borderId="38" xfId="0" applyBorder="1"/>
    <xf numFmtId="0" fontId="0" fillId="0" borderId="39" xfId="0" applyBorder="1"/>
    <xf numFmtId="0" fontId="1" fillId="2" borderId="1" xfId="0" applyFont="1" applyFill="1" applyBorder="1" applyAlignment="1">
      <alignment horizontal="center" wrapText="1"/>
    </xf>
    <xf numFmtId="0" fontId="1" fillId="0" borderId="40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0" fillId="0" borderId="31" xfId="0" applyBorder="1"/>
    <xf numFmtId="0" fontId="0" fillId="0" borderId="34" xfId="0" applyBorder="1" applyAlignment="1">
      <alignment horizontal="center" vertical="center"/>
    </xf>
    <xf numFmtId="9" fontId="2" fillId="0" borderId="13" xfId="1" applyFont="1" applyFill="1" applyBorder="1"/>
    <xf numFmtId="0" fontId="0" fillId="0" borderId="0" xfId="0" applyFont="1" applyFill="1" applyBorder="1"/>
    <xf numFmtId="0" fontId="0" fillId="0" borderId="41" xfId="0" applyBorder="1" applyAlignment="1">
      <alignment horizontal="center" vertical="center" wrapText="1"/>
    </xf>
    <xf numFmtId="0" fontId="0" fillId="0" borderId="13" xfId="0" applyBorder="1"/>
    <xf numFmtId="164" fontId="0" fillId="0" borderId="0" xfId="0" applyNumberFormat="1" applyBorder="1"/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5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workbookViewId="0">
      <pane xSplit="3" ySplit="2" topLeftCell="I3" activePane="bottomRight" state="frozen"/>
      <selection pane="topRight" activeCell="D1" sqref="D1"/>
      <selection pane="bottomLeft" activeCell="A3" sqref="A3"/>
      <selection pane="bottomRight" activeCell="L31" sqref="L31"/>
    </sheetView>
  </sheetViews>
  <sheetFormatPr defaultRowHeight="15" x14ac:dyDescent="0.25"/>
  <cols>
    <col min="2" max="2" width="11.7109375" customWidth="1"/>
    <col min="3" max="3" width="11.7109375" style="1" customWidth="1"/>
    <col min="4" max="4" width="12.28515625" customWidth="1"/>
    <col min="10" max="10" width="10.85546875" customWidth="1"/>
  </cols>
  <sheetData>
    <row r="1" spans="1:33" s="25" customFormat="1" ht="19.5" customHeight="1" x14ac:dyDescent="0.25">
      <c r="A1" s="78" t="s">
        <v>36</v>
      </c>
      <c r="B1" s="78"/>
      <c r="C1" s="79"/>
      <c r="D1" s="80" t="s">
        <v>67</v>
      </c>
      <c r="E1" s="81"/>
      <c r="F1" s="82"/>
      <c r="G1" s="83" t="s">
        <v>74</v>
      </c>
      <c r="H1" s="84"/>
      <c r="I1" s="84"/>
      <c r="J1" s="84"/>
      <c r="K1" s="84"/>
      <c r="L1" s="84"/>
      <c r="M1" s="85"/>
      <c r="N1" s="83" t="s">
        <v>76</v>
      </c>
      <c r="O1" s="84"/>
      <c r="P1" s="84"/>
      <c r="Q1" s="84"/>
      <c r="R1" s="84"/>
      <c r="S1" s="84"/>
      <c r="T1" s="84"/>
      <c r="U1" s="84"/>
      <c r="V1" s="84"/>
      <c r="W1" s="84"/>
      <c r="X1" s="84"/>
      <c r="Y1" s="85"/>
      <c r="Z1" s="83" t="s">
        <v>77</v>
      </c>
      <c r="AA1" s="84"/>
      <c r="AB1" s="84"/>
      <c r="AC1" s="84"/>
      <c r="AD1" s="84"/>
      <c r="AE1" s="84"/>
      <c r="AF1" s="84"/>
      <c r="AG1" s="85"/>
    </row>
    <row r="2" spans="1:33" ht="67.5" customHeight="1" thickBot="1" x14ac:dyDescent="0.3">
      <c r="A2" s="60" t="s">
        <v>24</v>
      </c>
      <c r="B2" s="62" t="s">
        <v>32</v>
      </c>
      <c r="C2" s="61" t="s">
        <v>33</v>
      </c>
      <c r="D2" s="53" t="s">
        <v>69</v>
      </c>
      <c r="E2" s="57" t="s">
        <v>63</v>
      </c>
      <c r="F2" s="58" t="s">
        <v>43</v>
      </c>
      <c r="G2" s="32" t="s">
        <v>37</v>
      </c>
      <c r="H2" s="26" t="s">
        <v>38</v>
      </c>
      <c r="I2" s="26" t="s">
        <v>39</v>
      </c>
      <c r="J2" s="26" t="s">
        <v>40</v>
      </c>
      <c r="K2" s="28" t="s">
        <v>42</v>
      </c>
      <c r="L2" s="57" t="s">
        <v>75</v>
      </c>
      <c r="M2" s="58" t="s">
        <v>43</v>
      </c>
      <c r="N2" s="57" t="s">
        <v>37</v>
      </c>
      <c r="O2" s="57" t="s">
        <v>44</v>
      </c>
      <c r="P2" s="57" t="s">
        <v>45</v>
      </c>
      <c r="Q2" s="57" t="s">
        <v>38</v>
      </c>
      <c r="R2" s="57" t="s">
        <v>46</v>
      </c>
      <c r="S2" s="57" t="s">
        <v>47</v>
      </c>
      <c r="T2" s="57" t="s">
        <v>48</v>
      </c>
      <c r="U2" s="57" t="s">
        <v>49</v>
      </c>
      <c r="V2" s="57" t="s">
        <v>53</v>
      </c>
      <c r="W2" s="59" t="s">
        <v>42</v>
      </c>
      <c r="X2" s="57" t="s">
        <v>75</v>
      </c>
      <c r="Y2" s="58" t="s">
        <v>43</v>
      </c>
      <c r="Z2" s="57" t="s">
        <v>37</v>
      </c>
      <c r="AA2" s="57" t="s">
        <v>38</v>
      </c>
      <c r="AB2" s="57" t="s">
        <v>57</v>
      </c>
      <c r="AC2" s="57" t="s">
        <v>58</v>
      </c>
      <c r="AD2" s="57" t="s">
        <v>59</v>
      </c>
      <c r="AE2" s="59" t="s">
        <v>62</v>
      </c>
      <c r="AF2" s="57" t="s">
        <v>63</v>
      </c>
      <c r="AG2" s="58" t="s">
        <v>43</v>
      </c>
    </row>
    <row r="3" spans="1:33" x14ac:dyDescent="0.25">
      <c r="A3" s="1" t="s">
        <v>25</v>
      </c>
      <c r="B3" s="2">
        <v>43430</v>
      </c>
      <c r="C3" s="37" t="s">
        <v>34</v>
      </c>
      <c r="D3" s="66">
        <f t="shared" ref="D3:D12" si="0">K3+W3+AE3</f>
        <v>128</v>
      </c>
      <c r="E3" s="7">
        <f t="shared" ref="E3:E12" si="1">L3+X3+AF3</f>
        <v>445</v>
      </c>
      <c r="F3" s="63">
        <f>D3/E3</f>
        <v>0.28764044943820227</v>
      </c>
      <c r="G3" s="38">
        <f>'1st Floor'!G3</f>
        <v>15</v>
      </c>
      <c r="H3" s="39">
        <f>'1st Floor'!K3</f>
        <v>12</v>
      </c>
      <c r="I3" s="39">
        <f>'1st Floor'!O3</f>
        <v>0</v>
      </c>
      <c r="J3" s="39">
        <f>'1st Floor'!S3</f>
        <v>1</v>
      </c>
      <c r="K3" s="40">
        <f>SUM(G3:J3)</f>
        <v>28</v>
      </c>
      <c r="L3" s="9">
        <v>38</v>
      </c>
      <c r="M3" s="34">
        <f t="shared" ref="M3:M12" si="2">K3/L3</f>
        <v>0.73684210526315785</v>
      </c>
      <c r="N3">
        <f>'2nd Floor'!G3</f>
        <v>2</v>
      </c>
      <c r="O3">
        <f>'2nd Floor'!K3</f>
        <v>3</v>
      </c>
      <c r="P3">
        <f>'2nd Floor'!O3</f>
        <v>4</v>
      </c>
      <c r="Q3">
        <f>'2nd Floor'!S3</f>
        <v>17</v>
      </c>
      <c r="R3">
        <f>'2nd Floor'!W3</f>
        <v>10</v>
      </c>
      <c r="S3">
        <f>'2nd Floor'!AA3</f>
        <v>12</v>
      </c>
      <c r="T3">
        <f>'2nd Floor'!AE3</f>
        <v>23</v>
      </c>
      <c r="U3">
        <f>'2nd Floor'!AI3</f>
        <v>12</v>
      </c>
      <c r="V3">
        <f>'2nd Floor'!BC3</f>
        <v>0</v>
      </c>
      <c r="W3" s="7">
        <f t="shared" ref="W3:W12" si="3">SUM(N3:V3)</f>
        <v>83</v>
      </c>
      <c r="X3">
        <v>301</v>
      </c>
      <c r="Y3" s="34">
        <f t="shared" ref="Y3:Y12" si="4">W3/X3</f>
        <v>0.27574750830564781</v>
      </c>
      <c r="Z3">
        <f>Concourse!G3</f>
        <v>14</v>
      </c>
      <c r="AA3">
        <f>Concourse!K3</f>
        <v>3</v>
      </c>
      <c r="AB3">
        <f>Concourse!K3</f>
        <v>3</v>
      </c>
      <c r="AC3">
        <f>Concourse!O3</f>
        <v>2</v>
      </c>
      <c r="AD3">
        <f>Concourse!S3</f>
        <v>14</v>
      </c>
      <c r="AE3" s="7">
        <f t="shared" ref="AE3:AE8" si="5">SUM(Z3:AA3)</f>
        <v>17</v>
      </c>
      <c r="AF3">
        <v>106</v>
      </c>
      <c r="AG3" s="34">
        <f>AE3/AF3</f>
        <v>0.16037735849056603</v>
      </c>
    </row>
    <row r="4" spans="1:33" ht="15.75" thickBot="1" x14ac:dyDescent="0.3">
      <c r="A4" s="1" t="s">
        <v>25</v>
      </c>
      <c r="B4" s="2">
        <v>43430</v>
      </c>
      <c r="C4" s="17" t="s">
        <v>35</v>
      </c>
      <c r="D4" s="67">
        <f t="shared" si="0"/>
        <v>166</v>
      </c>
      <c r="E4" s="7">
        <f t="shared" si="1"/>
        <v>445</v>
      </c>
      <c r="F4" s="63">
        <f>D4/E4</f>
        <v>0.37303370786516854</v>
      </c>
      <c r="G4" s="41">
        <f>'1st Floor'!G4</f>
        <v>18</v>
      </c>
      <c r="H4" s="42">
        <f>'1st Floor'!K4</f>
        <v>3</v>
      </c>
      <c r="I4" s="42">
        <f>'1st Floor'!O4</f>
        <v>0</v>
      </c>
      <c r="J4" s="42">
        <f>'1st Floor'!S4</f>
        <v>1</v>
      </c>
      <c r="K4" s="43">
        <f>SUM(G4:J4)</f>
        <v>22</v>
      </c>
      <c r="L4" s="9">
        <f>L3</f>
        <v>38</v>
      </c>
      <c r="M4" s="34">
        <f t="shared" si="2"/>
        <v>0.57894736842105265</v>
      </c>
      <c r="N4">
        <f>'2nd Floor'!G4</f>
        <v>11</v>
      </c>
      <c r="O4">
        <f>'2nd Floor'!K4</f>
        <v>7</v>
      </c>
      <c r="P4">
        <f>'2nd Floor'!O4</f>
        <v>1</v>
      </c>
      <c r="Q4">
        <f>'2nd Floor'!S4</f>
        <v>17</v>
      </c>
      <c r="R4">
        <f>'2nd Floor'!W4</f>
        <v>2</v>
      </c>
      <c r="S4">
        <f>'2nd Floor'!AA4</f>
        <v>17</v>
      </c>
      <c r="T4">
        <f>'2nd Floor'!AE4</f>
        <v>36</v>
      </c>
      <c r="U4">
        <f>'2nd Floor'!AI4</f>
        <v>14</v>
      </c>
      <c r="V4">
        <f>'2nd Floor'!BC4</f>
        <v>0</v>
      </c>
      <c r="W4" s="7">
        <f t="shared" si="3"/>
        <v>105</v>
      </c>
      <c r="X4">
        <v>301</v>
      </c>
      <c r="Y4" s="34">
        <f t="shared" si="4"/>
        <v>0.34883720930232559</v>
      </c>
      <c r="Z4">
        <f>Concourse!G4</f>
        <v>28</v>
      </c>
      <c r="AA4">
        <f>Concourse!K4</f>
        <v>11</v>
      </c>
      <c r="AB4">
        <f>Concourse!K4</f>
        <v>11</v>
      </c>
      <c r="AC4">
        <f>Concourse!O4</f>
        <v>3</v>
      </c>
      <c r="AD4">
        <f>Concourse!S4</f>
        <v>1</v>
      </c>
      <c r="AE4" s="7">
        <f t="shared" si="5"/>
        <v>39</v>
      </c>
      <c r="AF4">
        <v>106</v>
      </c>
      <c r="AG4" s="34">
        <f t="shared" ref="AG4:AG31" si="6">AE4/AF4</f>
        <v>0.36792452830188677</v>
      </c>
    </row>
    <row r="5" spans="1:33" x14ac:dyDescent="0.25">
      <c r="A5" s="1" t="s">
        <v>26</v>
      </c>
      <c r="B5" s="2">
        <v>43431</v>
      </c>
      <c r="C5" s="24" t="s">
        <v>34</v>
      </c>
      <c r="D5" s="33">
        <f t="shared" si="0"/>
        <v>112</v>
      </c>
      <c r="E5" s="7">
        <f t="shared" si="1"/>
        <v>445</v>
      </c>
      <c r="F5" s="54">
        <f t="shared" ref="F5:F34" si="7">D5/E5</f>
        <v>0.25168539325842698</v>
      </c>
      <c r="G5" s="33">
        <f>'1st Floor'!G5</f>
        <v>3</v>
      </c>
      <c r="H5" s="7">
        <f>'1st Floor'!K5</f>
        <v>3</v>
      </c>
      <c r="I5" s="7">
        <f>'1st Floor'!O5</f>
        <v>0</v>
      </c>
      <c r="J5" s="7">
        <f>'1st Floor'!S5</f>
        <v>1</v>
      </c>
      <c r="K5" s="7">
        <f t="shared" ref="K5:K30" si="8">SUM(G5:J5)</f>
        <v>7</v>
      </c>
      <c r="L5" s="9">
        <f>L4</f>
        <v>38</v>
      </c>
      <c r="M5" s="34">
        <f t="shared" si="2"/>
        <v>0.18421052631578946</v>
      </c>
      <c r="N5">
        <f>'2nd Floor'!G5</f>
        <v>10</v>
      </c>
      <c r="O5">
        <f>'2nd Floor'!K5</f>
        <v>4</v>
      </c>
      <c r="P5">
        <f>'2nd Floor'!O5</f>
        <v>0</v>
      </c>
      <c r="Q5">
        <f>'2nd Floor'!S5</f>
        <v>15</v>
      </c>
      <c r="R5">
        <f>'2nd Floor'!W5</f>
        <v>5</v>
      </c>
      <c r="S5">
        <f>'2nd Floor'!AA5</f>
        <v>11</v>
      </c>
      <c r="T5">
        <f>'2nd Floor'!AE5</f>
        <v>28</v>
      </c>
      <c r="U5">
        <f>'2nd Floor'!AI5</f>
        <v>14</v>
      </c>
      <c r="V5">
        <f>'2nd Floor'!BC5</f>
        <v>2</v>
      </c>
      <c r="W5" s="7">
        <f t="shared" si="3"/>
        <v>89</v>
      </c>
      <c r="X5">
        <v>301</v>
      </c>
      <c r="Y5" s="34">
        <f t="shared" si="4"/>
        <v>0.29568106312292358</v>
      </c>
      <c r="Z5">
        <f>Concourse!G5</f>
        <v>10</v>
      </c>
      <c r="AA5">
        <f>Concourse!K5</f>
        <v>6</v>
      </c>
      <c r="AB5">
        <f>Concourse!K5</f>
        <v>6</v>
      </c>
      <c r="AC5">
        <f>Concourse!O5</f>
        <v>3</v>
      </c>
      <c r="AD5">
        <f>Concourse!S5</f>
        <v>2</v>
      </c>
      <c r="AE5" s="7">
        <f t="shared" si="5"/>
        <v>16</v>
      </c>
      <c r="AF5">
        <f>AF4</f>
        <v>106</v>
      </c>
      <c r="AG5" s="34">
        <f t="shared" si="6"/>
        <v>0.15094339622641509</v>
      </c>
    </row>
    <row r="6" spans="1:33" x14ac:dyDescent="0.25">
      <c r="A6" s="1" t="s">
        <v>26</v>
      </c>
      <c r="B6" s="2">
        <v>43431</v>
      </c>
      <c r="C6" s="22" t="s">
        <v>35</v>
      </c>
      <c r="D6" s="33">
        <f t="shared" si="0"/>
        <v>121</v>
      </c>
      <c r="E6" s="7">
        <f t="shared" si="1"/>
        <v>445</v>
      </c>
      <c r="F6" s="54">
        <f t="shared" si="7"/>
        <v>0.27191011235955054</v>
      </c>
      <c r="G6" s="33">
        <f>'1st Floor'!G6</f>
        <v>6</v>
      </c>
      <c r="H6" s="7">
        <f>'1st Floor'!K6</f>
        <v>6</v>
      </c>
      <c r="I6" s="7">
        <f>'1st Floor'!O6</f>
        <v>1</v>
      </c>
      <c r="J6" s="7">
        <f>'1st Floor'!S6</f>
        <v>4</v>
      </c>
      <c r="K6" s="7">
        <f t="shared" si="8"/>
        <v>17</v>
      </c>
      <c r="L6" s="9">
        <f t="shared" ref="L6:L30" si="9">L5</f>
        <v>38</v>
      </c>
      <c r="M6" s="34">
        <f t="shared" si="2"/>
        <v>0.44736842105263158</v>
      </c>
      <c r="N6">
        <f>'2nd Floor'!G6</f>
        <v>8</v>
      </c>
      <c r="O6">
        <f>'2nd Floor'!K6</f>
        <v>6</v>
      </c>
      <c r="P6">
        <f>'2nd Floor'!O6</f>
        <v>2</v>
      </c>
      <c r="Q6">
        <f>'2nd Floor'!S6</f>
        <v>15</v>
      </c>
      <c r="R6">
        <f>'2nd Floor'!W6</f>
        <v>6</v>
      </c>
      <c r="S6">
        <f>'2nd Floor'!AA6</f>
        <v>13</v>
      </c>
      <c r="T6">
        <f>'2nd Floor'!AE6</f>
        <v>22</v>
      </c>
      <c r="U6">
        <f>'2nd Floor'!AI6</f>
        <v>6</v>
      </c>
      <c r="V6">
        <f>'2nd Floor'!BC6</f>
        <v>5</v>
      </c>
      <c r="W6" s="7">
        <f t="shared" si="3"/>
        <v>83</v>
      </c>
      <c r="X6">
        <v>301</v>
      </c>
      <c r="Y6" s="34">
        <f t="shared" si="4"/>
        <v>0.27574750830564781</v>
      </c>
      <c r="Z6">
        <f>Concourse!G6</f>
        <v>16</v>
      </c>
      <c r="AA6">
        <f>Concourse!K6</f>
        <v>5</v>
      </c>
      <c r="AB6">
        <f>Concourse!K6</f>
        <v>5</v>
      </c>
      <c r="AC6">
        <f>Concourse!O6</f>
        <v>2</v>
      </c>
      <c r="AD6">
        <f>Concourse!S6</f>
        <v>2</v>
      </c>
      <c r="AE6" s="7">
        <f t="shared" si="5"/>
        <v>21</v>
      </c>
      <c r="AF6">
        <f t="shared" ref="AF6:AF32" si="10">AF5</f>
        <v>106</v>
      </c>
      <c r="AG6" s="34">
        <f t="shared" si="6"/>
        <v>0.19811320754716982</v>
      </c>
    </row>
    <row r="7" spans="1:33" x14ac:dyDescent="0.25">
      <c r="A7" s="1" t="s">
        <v>27</v>
      </c>
      <c r="B7" s="2">
        <v>43432</v>
      </c>
      <c r="C7" s="24" t="s">
        <v>34</v>
      </c>
      <c r="D7" s="33">
        <f t="shared" si="0"/>
        <v>95</v>
      </c>
      <c r="E7" s="7">
        <f t="shared" si="1"/>
        <v>445</v>
      </c>
      <c r="F7" s="54">
        <f t="shared" si="7"/>
        <v>0.21348314606741572</v>
      </c>
      <c r="G7" s="33">
        <f>'1st Floor'!G7</f>
        <v>0</v>
      </c>
      <c r="H7" s="7">
        <f>'1st Floor'!K7</f>
        <v>4</v>
      </c>
      <c r="I7" s="7">
        <f>'1st Floor'!O7</f>
        <v>0</v>
      </c>
      <c r="J7" s="7">
        <f>'1st Floor'!S7</f>
        <v>2</v>
      </c>
      <c r="K7" s="7">
        <f t="shared" si="8"/>
        <v>6</v>
      </c>
      <c r="L7" s="9">
        <f t="shared" si="9"/>
        <v>38</v>
      </c>
      <c r="M7" s="34">
        <f t="shared" si="2"/>
        <v>0.15789473684210525</v>
      </c>
      <c r="N7">
        <f>'2nd Floor'!G7</f>
        <v>6</v>
      </c>
      <c r="O7">
        <f>'2nd Floor'!K7</f>
        <v>2</v>
      </c>
      <c r="P7">
        <f>'2nd Floor'!O7</f>
        <v>1</v>
      </c>
      <c r="Q7">
        <f>'2nd Floor'!S7</f>
        <v>12</v>
      </c>
      <c r="R7">
        <f>'2nd Floor'!W7</f>
        <v>5</v>
      </c>
      <c r="S7">
        <f>'2nd Floor'!AA7</f>
        <v>11</v>
      </c>
      <c r="T7">
        <f>'2nd Floor'!AE7</f>
        <v>24</v>
      </c>
      <c r="U7">
        <f>'2nd Floor'!AI7</f>
        <v>13</v>
      </c>
      <c r="V7">
        <f>'2nd Floor'!BC7</f>
        <v>0</v>
      </c>
      <c r="W7" s="7">
        <f t="shared" si="3"/>
        <v>74</v>
      </c>
      <c r="X7">
        <v>301</v>
      </c>
      <c r="Y7" s="34">
        <f t="shared" si="4"/>
        <v>0.24584717607973422</v>
      </c>
      <c r="Z7">
        <f>Concourse!G7</f>
        <v>10</v>
      </c>
      <c r="AA7">
        <f>Concourse!K7</f>
        <v>5</v>
      </c>
      <c r="AB7">
        <f>Concourse!K7</f>
        <v>5</v>
      </c>
      <c r="AC7">
        <f>Concourse!O7</f>
        <v>1</v>
      </c>
      <c r="AD7">
        <f>Concourse!S7</f>
        <v>1</v>
      </c>
      <c r="AE7" s="7">
        <f t="shared" si="5"/>
        <v>15</v>
      </c>
      <c r="AF7">
        <f t="shared" si="10"/>
        <v>106</v>
      </c>
      <c r="AG7" s="34">
        <f t="shared" si="6"/>
        <v>0.14150943396226415</v>
      </c>
    </row>
    <row r="8" spans="1:33" x14ac:dyDescent="0.25">
      <c r="A8" s="1" t="s">
        <v>27</v>
      </c>
      <c r="B8" s="2">
        <v>43432</v>
      </c>
      <c r="C8" s="22" t="s">
        <v>35</v>
      </c>
      <c r="D8" s="33">
        <f t="shared" si="0"/>
        <v>120</v>
      </c>
      <c r="E8" s="7">
        <f t="shared" si="1"/>
        <v>445</v>
      </c>
      <c r="F8" s="54">
        <f t="shared" si="7"/>
        <v>0.2696629213483146</v>
      </c>
      <c r="G8" s="33">
        <f>'1st Floor'!G8</f>
        <v>1</v>
      </c>
      <c r="H8" s="7">
        <f>'1st Floor'!K8</f>
        <v>8</v>
      </c>
      <c r="I8" s="7">
        <f>'1st Floor'!O8</f>
        <v>0</v>
      </c>
      <c r="J8" s="7">
        <f>'1st Floor'!S8</f>
        <v>4</v>
      </c>
      <c r="K8" s="7">
        <f t="shared" si="8"/>
        <v>13</v>
      </c>
      <c r="L8" s="9">
        <f t="shared" si="9"/>
        <v>38</v>
      </c>
      <c r="M8" s="34">
        <f t="shared" si="2"/>
        <v>0.34210526315789475</v>
      </c>
      <c r="N8">
        <f>'2nd Floor'!G8</f>
        <v>12</v>
      </c>
      <c r="O8">
        <f>'2nd Floor'!K8</f>
        <v>4</v>
      </c>
      <c r="P8">
        <f>'2nd Floor'!O8</f>
        <v>1</v>
      </c>
      <c r="Q8">
        <f>'2nd Floor'!S8</f>
        <v>12</v>
      </c>
      <c r="R8">
        <f>'2nd Floor'!W8</f>
        <v>8</v>
      </c>
      <c r="S8">
        <f>'2nd Floor'!AA8</f>
        <v>11</v>
      </c>
      <c r="T8">
        <f>'2nd Floor'!AE8</f>
        <v>29</v>
      </c>
      <c r="U8">
        <f>'2nd Floor'!AI8</f>
        <v>9</v>
      </c>
      <c r="V8">
        <f>'2nd Floor'!BC8</f>
        <v>0</v>
      </c>
      <c r="W8" s="7">
        <f t="shared" si="3"/>
        <v>86</v>
      </c>
      <c r="X8">
        <v>301</v>
      </c>
      <c r="Y8" s="34">
        <f t="shared" si="4"/>
        <v>0.2857142857142857</v>
      </c>
      <c r="Z8">
        <f>Concourse!G8</f>
        <v>18</v>
      </c>
      <c r="AA8">
        <f>Concourse!K8</f>
        <v>3</v>
      </c>
      <c r="AB8">
        <f>Concourse!K8</f>
        <v>3</v>
      </c>
      <c r="AC8">
        <f>Concourse!O8</f>
        <v>2</v>
      </c>
      <c r="AD8">
        <f>Concourse!S8</f>
        <v>2</v>
      </c>
      <c r="AE8" s="7">
        <f t="shared" si="5"/>
        <v>21</v>
      </c>
      <c r="AF8">
        <f t="shared" si="10"/>
        <v>106</v>
      </c>
      <c r="AG8" s="34">
        <f t="shared" si="6"/>
        <v>0.19811320754716982</v>
      </c>
    </row>
    <row r="9" spans="1:33" x14ac:dyDescent="0.25">
      <c r="A9" s="1" t="s">
        <v>28</v>
      </c>
      <c r="B9" s="2">
        <v>43433</v>
      </c>
      <c r="C9" s="24" t="s">
        <v>34</v>
      </c>
      <c r="D9" s="33">
        <f t="shared" si="0"/>
        <v>122</v>
      </c>
      <c r="E9" s="7">
        <f t="shared" si="1"/>
        <v>445</v>
      </c>
      <c r="F9" s="54">
        <f t="shared" si="7"/>
        <v>0.27415730337078653</v>
      </c>
      <c r="G9" s="33">
        <f>'1st Floor'!G9</f>
        <v>4</v>
      </c>
      <c r="H9" s="7">
        <f>'1st Floor'!K9</f>
        <v>5</v>
      </c>
      <c r="I9" s="7">
        <f>'1st Floor'!O9</f>
        <v>0</v>
      </c>
      <c r="J9" s="7">
        <f>'1st Floor'!S9</f>
        <v>4</v>
      </c>
      <c r="K9" s="7">
        <f t="shared" si="8"/>
        <v>13</v>
      </c>
      <c r="L9" s="9">
        <f t="shared" si="9"/>
        <v>38</v>
      </c>
      <c r="M9" s="34">
        <f t="shared" si="2"/>
        <v>0.34210526315789475</v>
      </c>
      <c r="N9">
        <f>'2nd Floor'!G9</f>
        <v>7</v>
      </c>
      <c r="O9">
        <f>'2nd Floor'!K9</f>
        <v>4</v>
      </c>
      <c r="P9">
        <f>'2nd Floor'!O9</f>
        <v>5</v>
      </c>
      <c r="Q9">
        <f>'2nd Floor'!S9</f>
        <v>14</v>
      </c>
      <c r="R9">
        <f>'2nd Floor'!W9</f>
        <v>2</v>
      </c>
      <c r="S9">
        <f>'2nd Floor'!AA9</f>
        <v>9</v>
      </c>
      <c r="T9">
        <f>'2nd Floor'!AE9</f>
        <v>22</v>
      </c>
      <c r="U9">
        <f>'2nd Floor'!AI9</f>
        <v>16</v>
      </c>
      <c r="V9">
        <f>'2nd Floor'!BC9</f>
        <v>0</v>
      </c>
      <c r="W9" s="7">
        <f t="shared" si="3"/>
        <v>79</v>
      </c>
      <c r="X9">
        <v>301</v>
      </c>
      <c r="Y9" s="34">
        <f t="shared" si="4"/>
        <v>0.26245847176079734</v>
      </c>
      <c r="Z9">
        <f>Concourse!G9</f>
        <v>15</v>
      </c>
      <c r="AA9">
        <f>Concourse!K9</f>
        <v>3</v>
      </c>
      <c r="AB9">
        <f>Concourse!K9</f>
        <v>3</v>
      </c>
      <c r="AC9">
        <f>Concourse!O9</f>
        <v>2</v>
      </c>
      <c r="AD9">
        <f>Concourse!S9</f>
        <v>7</v>
      </c>
      <c r="AE9" s="7">
        <f>SUM(Z9:AD9)</f>
        <v>30</v>
      </c>
      <c r="AF9">
        <v>106</v>
      </c>
      <c r="AG9" s="34">
        <f t="shared" si="6"/>
        <v>0.28301886792452829</v>
      </c>
    </row>
    <row r="10" spans="1:33" x14ac:dyDescent="0.25">
      <c r="A10" s="1" t="s">
        <v>28</v>
      </c>
      <c r="B10" s="2">
        <v>43433</v>
      </c>
      <c r="C10" s="22" t="s">
        <v>35</v>
      </c>
      <c r="D10" s="33">
        <f t="shared" si="0"/>
        <v>77</v>
      </c>
      <c r="E10" s="7">
        <f t="shared" si="1"/>
        <v>445</v>
      </c>
      <c r="F10" s="54">
        <f t="shared" si="7"/>
        <v>0.17303370786516853</v>
      </c>
      <c r="G10" s="33">
        <f>'1st Floor'!G10</f>
        <v>1</v>
      </c>
      <c r="H10" s="7">
        <f>'1st Floor'!K10</f>
        <v>4</v>
      </c>
      <c r="I10" s="7">
        <f>'1st Floor'!O10</f>
        <v>0</v>
      </c>
      <c r="J10" s="7">
        <f>'1st Floor'!S10</f>
        <v>2</v>
      </c>
      <c r="K10" s="7">
        <f t="shared" si="8"/>
        <v>7</v>
      </c>
      <c r="L10" s="9">
        <f t="shared" si="9"/>
        <v>38</v>
      </c>
      <c r="M10" s="34">
        <f t="shared" si="2"/>
        <v>0.18421052631578946</v>
      </c>
      <c r="N10">
        <f>'2nd Floor'!G10</f>
        <v>5</v>
      </c>
      <c r="O10">
        <f>'2nd Floor'!K10</f>
        <v>4</v>
      </c>
      <c r="P10">
        <f>'2nd Floor'!O10</f>
        <v>2</v>
      </c>
      <c r="Q10">
        <f>'2nd Floor'!S10</f>
        <v>11</v>
      </c>
      <c r="R10">
        <f>'2nd Floor'!W10</f>
        <v>6</v>
      </c>
      <c r="S10">
        <f>'2nd Floor'!AA10</f>
        <v>8</v>
      </c>
      <c r="T10">
        <f>'2nd Floor'!AE10</f>
        <v>18</v>
      </c>
      <c r="U10">
        <f>'2nd Floor'!AI10</f>
        <v>8</v>
      </c>
      <c r="V10">
        <f>'2nd Floor'!BC10</f>
        <v>0</v>
      </c>
      <c r="W10" s="7">
        <f t="shared" si="3"/>
        <v>62</v>
      </c>
      <c r="X10">
        <v>301</v>
      </c>
      <c r="Y10" s="34">
        <f t="shared" si="4"/>
        <v>0.20598006644518271</v>
      </c>
      <c r="Z10">
        <f>Concourse!G10</f>
        <v>6</v>
      </c>
      <c r="AA10">
        <f>Concourse!K10</f>
        <v>0</v>
      </c>
      <c r="AB10">
        <f>Concourse!K10</f>
        <v>0</v>
      </c>
      <c r="AC10">
        <f>Concourse!O10</f>
        <v>1</v>
      </c>
      <c r="AD10">
        <f>Concourse!S10</f>
        <v>1</v>
      </c>
      <c r="AE10" s="7">
        <f t="shared" ref="AE10:AE34" si="11">SUM(Z10:AD10)</f>
        <v>8</v>
      </c>
      <c r="AF10">
        <f t="shared" si="10"/>
        <v>106</v>
      </c>
      <c r="AG10" s="34">
        <f t="shared" si="6"/>
        <v>7.5471698113207544E-2</v>
      </c>
    </row>
    <row r="11" spans="1:33" x14ac:dyDescent="0.25">
      <c r="A11" s="1" t="s">
        <v>29</v>
      </c>
      <c r="B11" s="2">
        <v>43434</v>
      </c>
      <c r="C11" s="24" t="s">
        <v>34</v>
      </c>
      <c r="D11" s="33">
        <f t="shared" si="0"/>
        <v>110</v>
      </c>
      <c r="E11" s="7">
        <f t="shared" si="1"/>
        <v>445</v>
      </c>
      <c r="F11" s="54">
        <f t="shared" si="7"/>
        <v>0.24719101123595505</v>
      </c>
      <c r="G11" s="33">
        <f>'1st Floor'!G11</f>
        <v>3</v>
      </c>
      <c r="H11" s="7">
        <f>'1st Floor'!K11</f>
        <v>5</v>
      </c>
      <c r="I11" s="7">
        <f>'1st Floor'!O11</f>
        <v>0</v>
      </c>
      <c r="J11" s="7">
        <f>'1st Floor'!S11</f>
        <v>3</v>
      </c>
      <c r="K11" s="7">
        <f t="shared" si="8"/>
        <v>11</v>
      </c>
      <c r="L11" s="9">
        <f t="shared" si="9"/>
        <v>38</v>
      </c>
      <c r="M11" s="34">
        <f t="shared" si="2"/>
        <v>0.28947368421052633</v>
      </c>
      <c r="N11">
        <f>'2nd Floor'!G11</f>
        <v>9</v>
      </c>
      <c r="O11">
        <f>'2nd Floor'!K11</f>
        <v>3</v>
      </c>
      <c r="P11">
        <f>'2nd Floor'!O11</f>
        <v>3</v>
      </c>
      <c r="Q11">
        <f>'2nd Floor'!S11</f>
        <v>11</v>
      </c>
      <c r="R11">
        <f>'2nd Floor'!W11</f>
        <v>4</v>
      </c>
      <c r="S11">
        <f>'2nd Floor'!AA11</f>
        <v>10</v>
      </c>
      <c r="T11">
        <f>'2nd Floor'!AE11</f>
        <v>26</v>
      </c>
      <c r="U11">
        <f>'2nd Floor'!AI11</f>
        <v>11</v>
      </c>
      <c r="V11">
        <f>'2nd Floor'!BC11</f>
        <v>2</v>
      </c>
      <c r="W11" s="7">
        <f t="shared" si="3"/>
        <v>79</v>
      </c>
      <c r="X11">
        <v>301</v>
      </c>
      <c r="Y11" s="34">
        <f t="shared" si="4"/>
        <v>0.26245847176079734</v>
      </c>
      <c r="Z11">
        <f>Concourse!G11</f>
        <v>11</v>
      </c>
      <c r="AA11">
        <f>Concourse!K11</f>
        <v>4</v>
      </c>
      <c r="AB11">
        <f>Concourse!K11</f>
        <v>4</v>
      </c>
      <c r="AC11">
        <f>Concourse!O11</f>
        <v>1</v>
      </c>
      <c r="AD11">
        <f>Concourse!S11</f>
        <v>0</v>
      </c>
      <c r="AE11" s="7">
        <f t="shared" si="11"/>
        <v>20</v>
      </c>
      <c r="AF11">
        <f t="shared" si="10"/>
        <v>106</v>
      </c>
      <c r="AG11" s="34">
        <f t="shared" si="6"/>
        <v>0.18867924528301888</v>
      </c>
    </row>
    <row r="12" spans="1:33" x14ac:dyDescent="0.25">
      <c r="A12" s="1" t="s">
        <v>29</v>
      </c>
      <c r="B12" s="2">
        <v>43434</v>
      </c>
      <c r="C12" s="22" t="s">
        <v>35</v>
      </c>
      <c r="D12" s="33">
        <f t="shared" si="0"/>
        <v>128</v>
      </c>
      <c r="E12" s="7">
        <f t="shared" si="1"/>
        <v>445</v>
      </c>
      <c r="F12" s="54">
        <f t="shared" si="7"/>
        <v>0.28764044943820227</v>
      </c>
      <c r="G12" s="33">
        <f>'1st Floor'!G12</f>
        <v>5</v>
      </c>
      <c r="H12" s="7">
        <f>'1st Floor'!K12</f>
        <v>4</v>
      </c>
      <c r="I12" s="7">
        <f>'1st Floor'!O12</f>
        <v>1</v>
      </c>
      <c r="J12" s="7">
        <f>'1st Floor'!S12</f>
        <v>6</v>
      </c>
      <c r="K12" s="7">
        <f t="shared" si="8"/>
        <v>16</v>
      </c>
      <c r="L12" s="9">
        <f t="shared" si="9"/>
        <v>38</v>
      </c>
      <c r="M12" s="34">
        <f t="shared" si="2"/>
        <v>0.42105263157894735</v>
      </c>
      <c r="N12">
        <f>'2nd Floor'!G12</f>
        <v>10</v>
      </c>
      <c r="O12">
        <f>'2nd Floor'!K12</f>
        <v>6</v>
      </c>
      <c r="P12">
        <f>'2nd Floor'!O12</f>
        <v>7</v>
      </c>
      <c r="Q12">
        <f>'2nd Floor'!S12</f>
        <v>18</v>
      </c>
      <c r="R12">
        <f>'2nd Floor'!W12</f>
        <v>5</v>
      </c>
      <c r="S12">
        <f>'2nd Floor'!AA12</f>
        <v>12</v>
      </c>
      <c r="T12">
        <f>'2nd Floor'!AE12</f>
        <v>16</v>
      </c>
      <c r="U12">
        <f>'2nd Floor'!AI12</f>
        <v>13</v>
      </c>
      <c r="V12">
        <f>'2nd Floor'!BC12</f>
        <v>0</v>
      </c>
      <c r="W12" s="7">
        <f t="shared" si="3"/>
        <v>87</v>
      </c>
      <c r="X12">
        <v>301</v>
      </c>
      <c r="Y12" s="34">
        <f t="shared" si="4"/>
        <v>0.28903654485049834</v>
      </c>
      <c r="Z12">
        <f>Concourse!G12</f>
        <v>15</v>
      </c>
      <c r="AA12">
        <f>Concourse!K12</f>
        <v>4</v>
      </c>
      <c r="AB12">
        <f>Concourse!K12</f>
        <v>4</v>
      </c>
      <c r="AC12">
        <f>Concourse!O12</f>
        <v>2</v>
      </c>
      <c r="AD12">
        <f>Concourse!S12</f>
        <v>0</v>
      </c>
      <c r="AE12" s="7">
        <f t="shared" si="11"/>
        <v>25</v>
      </c>
      <c r="AF12">
        <f t="shared" si="10"/>
        <v>106</v>
      </c>
      <c r="AG12" s="34">
        <f t="shared" si="6"/>
        <v>0.23584905660377359</v>
      </c>
    </row>
    <row r="13" spans="1:33" x14ac:dyDescent="0.25">
      <c r="A13" s="1" t="s">
        <v>30</v>
      </c>
      <c r="B13" s="2">
        <v>43435</v>
      </c>
      <c r="C13" s="24" t="s">
        <v>34</v>
      </c>
      <c r="D13" s="27" t="s">
        <v>22</v>
      </c>
      <c r="E13" s="7">
        <f t="shared" ref="E13:E34" si="12">L13+X13+AF13</f>
        <v>445</v>
      </c>
      <c r="F13" s="55" t="s">
        <v>22</v>
      </c>
      <c r="G13" s="27" t="str">
        <f>'1st Floor'!G13</f>
        <v>n/a</v>
      </c>
      <c r="H13" s="17" t="str">
        <f>'1st Floor'!K13</f>
        <v>n/a</v>
      </c>
      <c r="I13" s="17" t="str">
        <f>'1st Floor'!O13</f>
        <v>n/a</v>
      </c>
      <c r="J13" s="17" t="str">
        <f>'1st Floor'!S13</f>
        <v>n/a</v>
      </c>
      <c r="K13" s="17" t="str">
        <f>'1st Floor'!L13</f>
        <v>n/a</v>
      </c>
      <c r="L13" s="9">
        <f t="shared" si="9"/>
        <v>38</v>
      </c>
      <c r="M13" s="35" t="s">
        <v>22</v>
      </c>
      <c r="N13" s="1" t="str">
        <f>'2nd Floor'!G13</f>
        <v>n/a</v>
      </c>
      <c r="O13" s="1" t="str">
        <f>'2nd Floor'!K13</f>
        <v>n/a</v>
      </c>
      <c r="P13" s="1" t="str">
        <f>'2nd Floor'!O13</f>
        <v>n/a</v>
      </c>
      <c r="Q13" s="1" t="str">
        <f>'2nd Floor'!S13</f>
        <v>n/a</v>
      </c>
      <c r="R13" s="1" t="str">
        <f>'2nd Floor'!W13</f>
        <v>n/a</v>
      </c>
      <c r="S13" s="1" t="str">
        <f>'2nd Floor'!AA13</f>
        <v>n/a</v>
      </c>
      <c r="T13" s="1" t="str">
        <f>'2nd Floor'!AE13</f>
        <v>n/a</v>
      </c>
      <c r="U13" s="1" t="str">
        <f>'2nd Floor'!AI13</f>
        <v>n/a</v>
      </c>
      <c r="V13" s="1" t="str">
        <f>'2nd Floor'!BC13</f>
        <v>n/a</v>
      </c>
      <c r="W13" s="17" t="s">
        <v>22</v>
      </c>
      <c r="X13">
        <v>301</v>
      </c>
      <c r="Y13" s="35" t="s">
        <v>22</v>
      </c>
      <c r="Z13" s="1" t="str">
        <f>Concourse!G13</f>
        <v>n/a</v>
      </c>
      <c r="AA13" s="1" t="str">
        <f>Concourse!K13</f>
        <v>n/a</v>
      </c>
      <c r="AB13" s="17" t="s">
        <v>22</v>
      </c>
      <c r="AC13" s="17" t="s">
        <v>22</v>
      </c>
      <c r="AD13" s="17" t="s">
        <v>22</v>
      </c>
      <c r="AE13" s="7">
        <f t="shared" si="11"/>
        <v>0</v>
      </c>
      <c r="AF13">
        <f t="shared" si="10"/>
        <v>106</v>
      </c>
      <c r="AG13" s="35" t="s">
        <v>22</v>
      </c>
    </row>
    <row r="14" spans="1:33" x14ac:dyDescent="0.25">
      <c r="A14" s="1" t="s">
        <v>30</v>
      </c>
      <c r="B14" s="2">
        <v>43435</v>
      </c>
      <c r="C14" s="22" t="s">
        <v>35</v>
      </c>
      <c r="D14" s="27" t="s">
        <v>22</v>
      </c>
      <c r="E14" s="7">
        <f t="shared" si="12"/>
        <v>445</v>
      </c>
      <c r="F14" s="55" t="s">
        <v>22</v>
      </c>
      <c r="G14" s="27" t="str">
        <f>'1st Floor'!G14</f>
        <v>n/a</v>
      </c>
      <c r="H14" s="17" t="str">
        <f>'1st Floor'!K14</f>
        <v>n/a</v>
      </c>
      <c r="I14" s="17" t="str">
        <f>'1st Floor'!O14</f>
        <v>n/a</v>
      </c>
      <c r="J14" s="17" t="str">
        <f>'1st Floor'!S14</f>
        <v>n/a</v>
      </c>
      <c r="K14" s="17" t="str">
        <f>'1st Floor'!L14</f>
        <v>n/a</v>
      </c>
      <c r="L14" s="9">
        <f t="shared" si="9"/>
        <v>38</v>
      </c>
      <c r="M14" s="35" t="s">
        <v>22</v>
      </c>
      <c r="N14" s="1" t="str">
        <f>'2nd Floor'!G14</f>
        <v>n/a</v>
      </c>
      <c r="O14" s="1" t="str">
        <f>'2nd Floor'!K14</f>
        <v>n/a</v>
      </c>
      <c r="P14" s="1" t="str">
        <f>'2nd Floor'!O14</f>
        <v>n/a</v>
      </c>
      <c r="Q14" s="1" t="str">
        <f>'2nd Floor'!S14</f>
        <v>n/a</v>
      </c>
      <c r="R14" s="1" t="str">
        <f>'2nd Floor'!W14</f>
        <v>n/a</v>
      </c>
      <c r="S14" s="1" t="str">
        <f>'2nd Floor'!AA14</f>
        <v>n/a</v>
      </c>
      <c r="T14" s="1" t="str">
        <f>'2nd Floor'!AE14</f>
        <v>n/a</v>
      </c>
      <c r="U14" s="1" t="str">
        <f>'2nd Floor'!AI14</f>
        <v>n/a</v>
      </c>
      <c r="V14" s="1" t="str">
        <f>'2nd Floor'!BC14</f>
        <v>n/a</v>
      </c>
      <c r="W14" s="17" t="s">
        <v>22</v>
      </c>
      <c r="X14">
        <v>301</v>
      </c>
      <c r="Y14" s="35" t="s">
        <v>22</v>
      </c>
      <c r="Z14" s="1" t="str">
        <f>Concourse!G14</f>
        <v>n/a</v>
      </c>
      <c r="AA14" s="1" t="str">
        <f>Concourse!K14</f>
        <v>n/a</v>
      </c>
      <c r="AB14" s="17" t="s">
        <v>22</v>
      </c>
      <c r="AC14" s="17" t="s">
        <v>22</v>
      </c>
      <c r="AD14" s="17" t="s">
        <v>22</v>
      </c>
      <c r="AE14" s="7">
        <f t="shared" si="11"/>
        <v>0</v>
      </c>
      <c r="AF14">
        <f t="shared" si="10"/>
        <v>106</v>
      </c>
      <c r="AG14" s="35" t="s">
        <v>22</v>
      </c>
    </row>
    <row r="15" spans="1:33" x14ac:dyDescent="0.25">
      <c r="A15" s="1" t="s">
        <v>31</v>
      </c>
      <c r="B15" s="2">
        <v>43436</v>
      </c>
      <c r="C15" s="24" t="s">
        <v>34</v>
      </c>
      <c r="D15" s="33">
        <f t="shared" ref="D15:D30" si="13">K15+W15+AE15</f>
        <v>76</v>
      </c>
      <c r="E15" s="7">
        <f t="shared" si="12"/>
        <v>445</v>
      </c>
      <c r="F15" s="54">
        <f t="shared" si="7"/>
        <v>0.17078651685393259</v>
      </c>
      <c r="G15" s="33">
        <f>'1st Floor'!G15</f>
        <v>2</v>
      </c>
      <c r="H15" s="7">
        <f>'1st Floor'!K15</f>
        <v>0</v>
      </c>
      <c r="I15" s="7">
        <f>'1st Floor'!O15</f>
        <v>0</v>
      </c>
      <c r="J15" s="7">
        <f>'1st Floor'!S15</f>
        <v>1</v>
      </c>
      <c r="K15" s="7">
        <f t="shared" si="8"/>
        <v>3</v>
      </c>
      <c r="L15" s="9">
        <f t="shared" si="9"/>
        <v>38</v>
      </c>
      <c r="M15" s="34">
        <f t="shared" ref="M15:M34" si="14">K15/L15</f>
        <v>7.8947368421052627E-2</v>
      </c>
      <c r="N15">
        <f>'2nd Floor'!G15</f>
        <v>4</v>
      </c>
      <c r="O15">
        <f>'2nd Floor'!K15</f>
        <v>2</v>
      </c>
      <c r="P15">
        <f>'2nd Floor'!O15</f>
        <v>8</v>
      </c>
      <c r="Q15">
        <f>'2nd Floor'!S15</f>
        <v>11</v>
      </c>
      <c r="R15">
        <f>'2nd Floor'!W15</f>
        <v>7</v>
      </c>
      <c r="S15">
        <f>'2nd Floor'!AA15</f>
        <v>6</v>
      </c>
      <c r="T15">
        <f>'2nd Floor'!AE15</f>
        <v>15</v>
      </c>
      <c r="U15">
        <f>'2nd Floor'!AI15</f>
        <v>9</v>
      </c>
      <c r="V15">
        <f>'2nd Floor'!BC15</f>
        <v>0</v>
      </c>
      <c r="W15" s="7">
        <f t="shared" ref="W15:W30" si="15">SUM(N15:V15)</f>
        <v>62</v>
      </c>
      <c r="X15">
        <v>301</v>
      </c>
      <c r="Y15" s="34">
        <f t="shared" ref="Y15:Y34" si="16">W15/X15</f>
        <v>0.20598006644518271</v>
      </c>
      <c r="Z15">
        <f>Concourse!G15</f>
        <v>4</v>
      </c>
      <c r="AA15">
        <f>Concourse!K15</f>
        <v>2</v>
      </c>
      <c r="AB15">
        <f>Concourse!K15</f>
        <v>2</v>
      </c>
      <c r="AC15">
        <f>Concourse!O15</f>
        <v>2</v>
      </c>
      <c r="AD15">
        <f>Concourse!S15</f>
        <v>1</v>
      </c>
      <c r="AE15" s="7">
        <f t="shared" si="11"/>
        <v>11</v>
      </c>
      <c r="AF15">
        <f t="shared" si="10"/>
        <v>106</v>
      </c>
      <c r="AG15" s="34">
        <f t="shared" si="6"/>
        <v>0.10377358490566038</v>
      </c>
    </row>
    <row r="16" spans="1:33" x14ac:dyDescent="0.25">
      <c r="A16" s="1" t="s">
        <v>31</v>
      </c>
      <c r="B16" s="2">
        <v>43436</v>
      </c>
      <c r="C16" s="22" t="s">
        <v>35</v>
      </c>
      <c r="D16" s="33">
        <f t="shared" si="13"/>
        <v>100</v>
      </c>
      <c r="E16" s="7">
        <f t="shared" si="12"/>
        <v>445</v>
      </c>
      <c r="F16" s="54">
        <f t="shared" si="7"/>
        <v>0.2247191011235955</v>
      </c>
      <c r="G16" s="33">
        <f>'1st Floor'!G16</f>
        <v>4</v>
      </c>
      <c r="H16" s="7">
        <f>'1st Floor'!K16</f>
        <v>4</v>
      </c>
      <c r="I16" s="7">
        <f>'1st Floor'!O16</f>
        <v>0</v>
      </c>
      <c r="J16" s="7">
        <f>'1st Floor'!S16</f>
        <v>3</v>
      </c>
      <c r="K16" s="7">
        <f t="shared" si="8"/>
        <v>11</v>
      </c>
      <c r="L16" s="9">
        <f t="shared" si="9"/>
        <v>38</v>
      </c>
      <c r="M16" s="34">
        <f t="shared" si="14"/>
        <v>0.28947368421052633</v>
      </c>
      <c r="N16">
        <f>'2nd Floor'!G16</f>
        <v>8</v>
      </c>
      <c r="O16">
        <f>'2nd Floor'!K16</f>
        <v>3</v>
      </c>
      <c r="P16">
        <f>'2nd Floor'!O16</f>
        <v>1</v>
      </c>
      <c r="Q16">
        <f>'2nd Floor'!S16</f>
        <v>14</v>
      </c>
      <c r="R16">
        <f>'2nd Floor'!W16</f>
        <v>6</v>
      </c>
      <c r="S16">
        <f>'2nd Floor'!AA16</f>
        <v>15</v>
      </c>
      <c r="T16">
        <f>'2nd Floor'!AE16</f>
        <v>18</v>
      </c>
      <c r="U16">
        <f>'2nd Floor'!AI16</f>
        <v>7</v>
      </c>
      <c r="V16">
        <f>'2nd Floor'!BC16</f>
        <v>0</v>
      </c>
      <c r="W16" s="7">
        <f t="shared" si="15"/>
        <v>72</v>
      </c>
      <c r="X16">
        <v>301</v>
      </c>
      <c r="Y16" s="34">
        <f t="shared" si="16"/>
        <v>0.23920265780730898</v>
      </c>
      <c r="Z16">
        <f>Concourse!G16</f>
        <v>7</v>
      </c>
      <c r="AA16">
        <f>Concourse!K16</f>
        <v>4</v>
      </c>
      <c r="AB16">
        <f>Concourse!K16</f>
        <v>4</v>
      </c>
      <c r="AC16">
        <f>Concourse!O16</f>
        <v>0</v>
      </c>
      <c r="AD16">
        <f>Concourse!S16</f>
        <v>2</v>
      </c>
      <c r="AE16" s="7">
        <f t="shared" si="11"/>
        <v>17</v>
      </c>
      <c r="AF16">
        <f t="shared" si="10"/>
        <v>106</v>
      </c>
      <c r="AG16" s="34">
        <f t="shared" si="6"/>
        <v>0.16037735849056603</v>
      </c>
    </row>
    <row r="17" spans="1:33" x14ac:dyDescent="0.25">
      <c r="A17" s="1" t="s">
        <v>25</v>
      </c>
      <c r="B17" s="2">
        <v>43437</v>
      </c>
      <c r="C17" s="24" t="s">
        <v>34</v>
      </c>
      <c r="D17" s="33">
        <f t="shared" si="13"/>
        <v>145</v>
      </c>
      <c r="E17" s="7">
        <f t="shared" si="12"/>
        <v>445</v>
      </c>
      <c r="F17" s="54">
        <f t="shared" si="7"/>
        <v>0.3258426966292135</v>
      </c>
      <c r="G17" s="33">
        <f>'1st Floor'!G17</f>
        <v>4</v>
      </c>
      <c r="H17" s="7">
        <f>'1st Floor'!K17</f>
        <v>2</v>
      </c>
      <c r="I17" s="7">
        <f>'1st Floor'!O17</f>
        <v>0</v>
      </c>
      <c r="J17" s="7">
        <f>'1st Floor'!S17</f>
        <v>3</v>
      </c>
      <c r="K17" s="7">
        <f t="shared" si="8"/>
        <v>9</v>
      </c>
      <c r="L17" s="9">
        <f t="shared" si="9"/>
        <v>38</v>
      </c>
      <c r="M17" s="34">
        <f t="shared" si="14"/>
        <v>0.23684210526315788</v>
      </c>
      <c r="N17">
        <f>'2nd Floor'!G17</f>
        <v>10</v>
      </c>
      <c r="O17">
        <f>'2nd Floor'!K17</f>
        <v>4</v>
      </c>
      <c r="P17">
        <f>'2nd Floor'!O17</f>
        <v>2</v>
      </c>
      <c r="Q17">
        <f>'2nd Floor'!S17</f>
        <v>16</v>
      </c>
      <c r="R17">
        <f>'2nd Floor'!W17</f>
        <v>8</v>
      </c>
      <c r="S17">
        <f>'2nd Floor'!AA17</f>
        <v>17</v>
      </c>
      <c r="T17">
        <f>'2nd Floor'!AE17</f>
        <v>24</v>
      </c>
      <c r="U17">
        <f>'2nd Floor'!AI17</f>
        <v>18</v>
      </c>
      <c r="V17">
        <f>'2nd Floor'!BC17</f>
        <v>0</v>
      </c>
      <c r="W17" s="7">
        <f t="shared" si="15"/>
        <v>99</v>
      </c>
      <c r="X17">
        <v>301</v>
      </c>
      <c r="Y17" s="34">
        <f t="shared" si="16"/>
        <v>0.32890365448504982</v>
      </c>
      <c r="Z17">
        <f>Concourse!G17</f>
        <v>10</v>
      </c>
      <c r="AA17">
        <f>Concourse!K17</f>
        <v>6</v>
      </c>
      <c r="AB17">
        <f>Concourse!K17</f>
        <v>6</v>
      </c>
      <c r="AC17">
        <f>Concourse!O17</f>
        <v>6</v>
      </c>
      <c r="AD17">
        <f>Concourse!S17</f>
        <v>9</v>
      </c>
      <c r="AE17" s="7">
        <f t="shared" si="11"/>
        <v>37</v>
      </c>
      <c r="AF17">
        <f t="shared" si="10"/>
        <v>106</v>
      </c>
      <c r="AG17" s="34">
        <f t="shared" si="6"/>
        <v>0.34905660377358488</v>
      </c>
    </row>
    <row r="18" spans="1:33" x14ac:dyDescent="0.25">
      <c r="A18" s="1" t="s">
        <v>25</v>
      </c>
      <c r="B18" s="2">
        <v>43437</v>
      </c>
      <c r="C18" s="22" t="s">
        <v>35</v>
      </c>
      <c r="D18" s="33">
        <f t="shared" si="13"/>
        <v>148</v>
      </c>
      <c r="E18" s="7">
        <f t="shared" si="12"/>
        <v>445</v>
      </c>
      <c r="F18" s="54">
        <f t="shared" si="7"/>
        <v>0.33258426966292137</v>
      </c>
      <c r="G18" s="33">
        <f>'1st Floor'!G18</f>
        <v>4</v>
      </c>
      <c r="H18" s="7">
        <f>'1st Floor'!K18</f>
        <v>9</v>
      </c>
      <c r="I18" s="7">
        <f>'1st Floor'!O18</f>
        <v>0</v>
      </c>
      <c r="J18" s="7">
        <f>'1st Floor'!S18</f>
        <v>1</v>
      </c>
      <c r="K18" s="7">
        <f t="shared" si="8"/>
        <v>14</v>
      </c>
      <c r="L18" s="9">
        <f t="shared" si="9"/>
        <v>38</v>
      </c>
      <c r="M18" s="34">
        <f t="shared" si="14"/>
        <v>0.36842105263157893</v>
      </c>
      <c r="N18">
        <f>'2nd Floor'!G18</f>
        <v>7</v>
      </c>
      <c r="O18">
        <f>'2nd Floor'!K18</f>
        <v>6</v>
      </c>
      <c r="P18">
        <f>'2nd Floor'!O18</f>
        <v>5</v>
      </c>
      <c r="Q18">
        <f>'2nd Floor'!S18</f>
        <v>17</v>
      </c>
      <c r="R18">
        <f>'2nd Floor'!W18</f>
        <v>7</v>
      </c>
      <c r="S18">
        <f>'2nd Floor'!AA18</f>
        <v>12</v>
      </c>
      <c r="T18">
        <f>'2nd Floor'!AE18</f>
        <v>26</v>
      </c>
      <c r="U18">
        <f>'2nd Floor'!AI18</f>
        <v>10</v>
      </c>
      <c r="V18">
        <f>'2nd Floor'!BC18</f>
        <v>2</v>
      </c>
      <c r="W18" s="7">
        <f t="shared" si="15"/>
        <v>92</v>
      </c>
      <c r="X18">
        <v>301</v>
      </c>
      <c r="Y18" s="34">
        <f t="shared" si="16"/>
        <v>0.30564784053156147</v>
      </c>
      <c r="Z18">
        <f>Concourse!G18</f>
        <v>15</v>
      </c>
      <c r="AA18">
        <f>Concourse!K18</f>
        <v>9</v>
      </c>
      <c r="AB18">
        <f>Concourse!K18</f>
        <v>9</v>
      </c>
      <c r="AC18">
        <f>Concourse!O18</f>
        <v>4</v>
      </c>
      <c r="AD18">
        <f>Concourse!S18</f>
        <v>5</v>
      </c>
      <c r="AE18" s="7">
        <f t="shared" si="11"/>
        <v>42</v>
      </c>
      <c r="AF18">
        <f t="shared" si="10"/>
        <v>106</v>
      </c>
      <c r="AG18" s="34">
        <f t="shared" si="6"/>
        <v>0.39622641509433965</v>
      </c>
    </row>
    <row r="19" spans="1:33" x14ac:dyDescent="0.25">
      <c r="A19" s="1" t="s">
        <v>26</v>
      </c>
      <c r="B19" s="2">
        <v>43438</v>
      </c>
      <c r="C19" s="24" t="s">
        <v>34</v>
      </c>
      <c r="D19" s="33">
        <f t="shared" si="13"/>
        <v>141</v>
      </c>
      <c r="E19" s="7">
        <f t="shared" si="12"/>
        <v>445</v>
      </c>
      <c r="F19" s="54">
        <f t="shared" si="7"/>
        <v>0.31685393258426964</v>
      </c>
      <c r="G19" s="33">
        <f>'1st Floor'!G19</f>
        <v>6</v>
      </c>
      <c r="H19" s="7">
        <f>'1st Floor'!K19</f>
        <v>8</v>
      </c>
      <c r="I19" s="7">
        <f>'1st Floor'!O19</f>
        <v>0</v>
      </c>
      <c r="J19" s="7">
        <f>'1st Floor'!S19</f>
        <v>0</v>
      </c>
      <c r="K19" s="7">
        <f t="shared" si="8"/>
        <v>14</v>
      </c>
      <c r="L19" s="9">
        <f t="shared" si="9"/>
        <v>38</v>
      </c>
      <c r="M19" s="34">
        <f t="shared" si="14"/>
        <v>0.36842105263157893</v>
      </c>
      <c r="N19">
        <f>'2nd Floor'!G19</f>
        <v>13</v>
      </c>
      <c r="O19">
        <f>'2nd Floor'!K19</f>
        <v>7</v>
      </c>
      <c r="P19">
        <f>'2nd Floor'!O19</f>
        <v>2</v>
      </c>
      <c r="Q19">
        <f>'2nd Floor'!S19</f>
        <v>18</v>
      </c>
      <c r="R19">
        <f>'2nd Floor'!W19</f>
        <v>9</v>
      </c>
      <c r="S19">
        <f>'2nd Floor'!AA19</f>
        <v>15</v>
      </c>
      <c r="T19">
        <f>'2nd Floor'!AE19</f>
        <v>27</v>
      </c>
      <c r="U19">
        <f>'2nd Floor'!AI19</f>
        <v>12</v>
      </c>
      <c r="V19">
        <f>'2nd Floor'!BC19</f>
        <v>0</v>
      </c>
      <c r="W19" s="7">
        <f t="shared" si="15"/>
        <v>103</v>
      </c>
      <c r="X19">
        <v>301</v>
      </c>
      <c r="Y19" s="34">
        <f t="shared" si="16"/>
        <v>0.34219269102990035</v>
      </c>
      <c r="Z19">
        <f>Concourse!G19</f>
        <v>11</v>
      </c>
      <c r="AA19">
        <f>Concourse!K19</f>
        <v>4</v>
      </c>
      <c r="AB19">
        <f>Concourse!K19</f>
        <v>4</v>
      </c>
      <c r="AC19">
        <f>Concourse!O19</f>
        <v>0</v>
      </c>
      <c r="AD19">
        <f>Concourse!S19</f>
        <v>5</v>
      </c>
      <c r="AE19" s="7">
        <f t="shared" si="11"/>
        <v>24</v>
      </c>
      <c r="AF19">
        <f t="shared" si="10"/>
        <v>106</v>
      </c>
      <c r="AG19" s="34">
        <f t="shared" si="6"/>
        <v>0.22641509433962265</v>
      </c>
    </row>
    <row r="20" spans="1:33" x14ac:dyDescent="0.25">
      <c r="A20" s="1" t="s">
        <v>26</v>
      </c>
      <c r="B20" s="2">
        <v>43438</v>
      </c>
      <c r="C20" s="22" t="s">
        <v>35</v>
      </c>
      <c r="D20" s="33">
        <f t="shared" si="13"/>
        <v>131</v>
      </c>
      <c r="E20" s="7">
        <f t="shared" si="12"/>
        <v>445</v>
      </c>
      <c r="F20" s="54">
        <f t="shared" si="7"/>
        <v>0.29438202247191009</v>
      </c>
      <c r="G20" s="33">
        <f>'1st Floor'!G20</f>
        <v>5</v>
      </c>
      <c r="H20" s="7">
        <f>'1st Floor'!K20</f>
        <v>5</v>
      </c>
      <c r="I20" s="7">
        <f>'1st Floor'!O20</f>
        <v>1</v>
      </c>
      <c r="J20" s="7">
        <f>'1st Floor'!S20</f>
        <v>3</v>
      </c>
      <c r="K20" s="7">
        <f t="shared" si="8"/>
        <v>14</v>
      </c>
      <c r="L20" s="9">
        <f t="shared" si="9"/>
        <v>38</v>
      </c>
      <c r="M20" s="34">
        <f t="shared" si="14"/>
        <v>0.36842105263157893</v>
      </c>
      <c r="N20">
        <f>'2nd Floor'!G20</f>
        <v>7</v>
      </c>
      <c r="O20">
        <f>'2nd Floor'!K20</f>
        <v>6</v>
      </c>
      <c r="P20">
        <f>'2nd Floor'!O20</f>
        <v>5</v>
      </c>
      <c r="Q20">
        <f>'2nd Floor'!S20</f>
        <v>14</v>
      </c>
      <c r="R20">
        <f>'2nd Floor'!W20</f>
        <v>8</v>
      </c>
      <c r="S20">
        <f>'2nd Floor'!AA20</f>
        <v>8</v>
      </c>
      <c r="T20">
        <f>'2nd Floor'!AE20</f>
        <v>21</v>
      </c>
      <c r="U20">
        <f>'2nd Floor'!AI20</f>
        <v>9</v>
      </c>
      <c r="V20">
        <f>'2nd Floor'!BC20</f>
        <v>3</v>
      </c>
      <c r="W20" s="7">
        <f t="shared" si="15"/>
        <v>81</v>
      </c>
      <c r="X20">
        <v>301</v>
      </c>
      <c r="Y20" s="34">
        <f t="shared" si="16"/>
        <v>0.26910299003322258</v>
      </c>
      <c r="Z20">
        <f>Concourse!G20</f>
        <v>16</v>
      </c>
      <c r="AA20">
        <f>Concourse!K20</f>
        <v>5</v>
      </c>
      <c r="AB20">
        <f>Concourse!K20</f>
        <v>5</v>
      </c>
      <c r="AC20">
        <f>Concourse!O20</f>
        <v>3</v>
      </c>
      <c r="AD20">
        <f>Concourse!S20</f>
        <v>7</v>
      </c>
      <c r="AE20" s="7">
        <f t="shared" si="11"/>
        <v>36</v>
      </c>
      <c r="AF20">
        <f t="shared" si="10"/>
        <v>106</v>
      </c>
      <c r="AG20" s="34">
        <f t="shared" si="6"/>
        <v>0.33962264150943394</v>
      </c>
    </row>
    <row r="21" spans="1:33" x14ac:dyDescent="0.25">
      <c r="A21" s="1" t="s">
        <v>27</v>
      </c>
      <c r="B21" s="2">
        <v>43439</v>
      </c>
      <c r="C21" s="24" t="s">
        <v>34</v>
      </c>
      <c r="D21" s="33">
        <f t="shared" si="13"/>
        <v>135</v>
      </c>
      <c r="E21" s="7">
        <f t="shared" si="12"/>
        <v>445</v>
      </c>
      <c r="F21" s="54">
        <f t="shared" si="7"/>
        <v>0.30337078651685395</v>
      </c>
      <c r="G21" s="33">
        <f>'1st Floor'!G21</f>
        <v>4</v>
      </c>
      <c r="H21" s="7">
        <f>'1st Floor'!K21</f>
        <v>7</v>
      </c>
      <c r="I21" s="7">
        <f>'1st Floor'!O21</f>
        <v>0</v>
      </c>
      <c r="J21" s="7">
        <f>'1st Floor'!S21</f>
        <v>2</v>
      </c>
      <c r="K21" s="7">
        <f t="shared" si="8"/>
        <v>13</v>
      </c>
      <c r="L21" s="9">
        <f t="shared" si="9"/>
        <v>38</v>
      </c>
      <c r="M21" s="34">
        <f t="shared" si="14"/>
        <v>0.34210526315789475</v>
      </c>
      <c r="N21">
        <f>'2nd Floor'!G21</f>
        <v>7</v>
      </c>
      <c r="O21">
        <f>'2nd Floor'!K21</f>
        <v>5</v>
      </c>
      <c r="P21">
        <f>'2nd Floor'!O21</f>
        <v>2</v>
      </c>
      <c r="Q21">
        <f>'2nd Floor'!S21</f>
        <v>20</v>
      </c>
      <c r="R21">
        <f>'2nd Floor'!W21</f>
        <v>8</v>
      </c>
      <c r="S21">
        <f>'2nd Floor'!AA21</f>
        <v>12</v>
      </c>
      <c r="T21">
        <f>'2nd Floor'!AE21</f>
        <v>27</v>
      </c>
      <c r="U21">
        <f>'2nd Floor'!AI21</f>
        <v>14</v>
      </c>
      <c r="V21">
        <f>'2nd Floor'!BC21</f>
        <v>0</v>
      </c>
      <c r="W21" s="7">
        <f t="shared" si="15"/>
        <v>95</v>
      </c>
      <c r="X21">
        <v>301</v>
      </c>
      <c r="Y21" s="34">
        <f t="shared" si="16"/>
        <v>0.31561461794019935</v>
      </c>
      <c r="Z21">
        <f>Concourse!G21</f>
        <v>13</v>
      </c>
      <c r="AA21">
        <f>Concourse!K21</f>
        <v>5</v>
      </c>
      <c r="AB21">
        <f>Concourse!K21</f>
        <v>5</v>
      </c>
      <c r="AC21">
        <f>Concourse!O21</f>
        <v>4</v>
      </c>
      <c r="AD21">
        <f>Concourse!S21</f>
        <v>0</v>
      </c>
      <c r="AE21" s="7">
        <f t="shared" si="11"/>
        <v>27</v>
      </c>
      <c r="AF21">
        <f t="shared" si="10"/>
        <v>106</v>
      </c>
      <c r="AG21" s="34">
        <f t="shared" si="6"/>
        <v>0.25471698113207547</v>
      </c>
    </row>
    <row r="22" spans="1:33" x14ac:dyDescent="0.25">
      <c r="A22" s="1" t="s">
        <v>27</v>
      </c>
      <c r="B22" s="2">
        <v>43439</v>
      </c>
      <c r="C22" s="22" t="s">
        <v>35</v>
      </c>
      <c r="D22" s="33">
        <f t="shared" si="13"/>
        <v>142</v>
      </c>
      <c r="E22" s="7">
        <f t="shared" si="12"/>
        <v>445</v>
      </c>
      <c r="F22" s="54">
        <f t="shared" si="7"/>
        <v>0.31910112359550563</v>
      </c>
      <c r="G22" s="33">
        <f>'1st Floor'!G22</f>
        <v>9</v>
      </c>
      <c r="H22" s="7">
        <f>'1st Floor'!K22</f>
        <v>1</v>
      </c>
      <c r="I22" s="7">
        <f>'1st Floor'!O22</f>
        <v>0</v>
      </c>
      <c r="J22" s="7">
        <f>'1st Floor'!S22</f>
        <v>4</v>
      </c>
      <c r="K22" s="7">
        <f t="shared" si="8"/>
        <v>14</v>
      </c>
      <c r="L22" s="9">
        <f t="shared" si="9"/>
        <v>38</v>
      </c>
      <c r="M22" s="34">
        <f t="shared" si="14"/>
        <v>0.36842105263157893</v>
      </c>
      <c r="N22">
        <f>'2nd Floor'!G22</f>
        <v>14</v>
      </c>
      <c r="O22">
        <f>'2nd Floor'!K22</f>
        <v>4</v>
      </c>
      <c r="P22">
        <f>'2nd Floor'!O22</f>
        <v>1</v>
      </c>
      <c r="Q22">
        <f>'2nd Floor'!S22</f>
        <v>16</v>
      </c>
      <c r="R22">
        <f>'2nd Floor'!W22</f>
        <v>8</v>
      </c>
      <c r="S22">
        <f>'2nd Floor'!AA22</f>
        <v>7</v>
      </c>
      <c r="T22">
        <f>'2nd Floor'!AE22</f>
        <v>35</v>
      </c>
      <c r="U22">
        <f>'2nd Floor'!AI22</f>
        <v>14</v>
      </c>
      <c r="V22">
        <f>'2nd Floor'!BC22</f>
        <v>0</v>
      </c>
      <c r="W22" s="7">
        <f t="shared" si="15"/>
        <v>99</v>
      </c>
      <c r="X22">
        <v>301</v>
      </c>
      <c r="Y22" s="34">
        <f t="shared" si="16"/>
        <v>0.32890365448504982</v>
      </c>
      <c r="Z22">
        <f>Concourse!G22</f>
        <v>14</v>
      </c>
      <c r="AA22">
        <f>Concourse!K22</f>
        <v>4</v>
      </c>
      <c r="AB22">
        <f>Concourse!K22</f>
        <v>4</v>
      </c>
      <c r="AC22">
        <f>Concourse!O22</f>
        <v>2</v>
      </c>
      <c r="AD22">
        <f>Concourse!S22</f>
        <v>5</v>
      </c>
      <c r="AE22" s="7">
        <f t="shared" si="11"/>
        <v>29</v>
      </c>
      <c r="AF22">
        <f t="shared" si="10"/>
        <v>106</v>
      </c>
      <c r="AG22" s="34">
        <f t="shared" si="6"/>
        <v>0.27358490566037735</v>
      </c>
    </row>
    <row r="23" spans="1:33" x14ac:dyDescent="0.25">
      <c r="A23" s="1" t="s">
        <v>28</v>
      </c>
      <c r="B23" s="2">
        <v>43440</v>
      </c>
      <c r="C23" s="24" t="s">
        <v>34</v>
      </c>
      <c r="D23" s="33">
        <f t="shared" si="13"/>
        <v>166</v>
      </c>
      <c r="E23" s="7">
        <f t="shared" si="12"/>
        <v>445</v>
      </c>
      <c r="F23" s="54">
        <f t="shared" si="7"/>
        <v>0.37303370786516854</v>
      </c>
      <c r="G23" s="33">
        <f>'1st Floor'!G23</f>
        <v>5</v>
      </c>
      <c r="H23" s="7">
        <f>'1st Floor'!K23</f>
        <v>11</v>
      </c>
      <c r="I23" s="7">
        <f>'1st Floor'!O23</f>
        <v>0</v>
      </c>
      <c r="J23" s="7">
        <f>'1st Floor'!S23</f>
        <v>1</v>
      </c>
      <c r="K23" s="7">
        <f t="shared" si="8"/>
        <v>17</v>
      </c>
      <c r="L23" s="9">
        <f t="shared" si="9"/>
        <v>38</v>
      </c>
      <c r="M23" s="34">
        <f t="shared" si="14"/>
        <v>0.44736842105263158</v>
      </c>
      <c r="N23">
        <f>'2nd Floor'!G23</f>
        <v>11</v>
      </c>
      <c r="O23">
        <f>'2nd Floor'!K23</f>
        <v>7</v>
      </c>
      <c r="P23">
        <f>'2nd Floor'!O23</f>
        <v>3</v>
      </c>
      <c r="Q23">
        <f>'2nd Floor'!S23</f>
        <v>19</v>
      </c>
      <c r="R23">
        <f>'2nd Floor'!W23</f>
        <v>9</v>
      </c>
      <c r="S23">
        <f>'2nd Floor'!AA23</f>
        <v>19</v>
      </c>
      <c r="T23">
        <f>'2nd Floor'!AE23</f>
        <v>37</v>
      </c>
      <c r="U23">
        <f>'2nd Floor'!AI23</f>
        <v>15</v>
      </c>
      <c r="V23">
        <f>'2nd Floor'!BC23</f>
        <v>0</v>
      </c>
      <c r="W23" s="7">
        <f t="shared" si="15"/>
        <v>120</v>
      </c>
      <c r="X23">
        <v>301</v>
      </c>
      <c r="Y23" s="34">
        <f t="shared" si="16"/>
        <v>0.39867109634551495</v>
      </c>
      <c r="Z23">
        <f>Concourse!G23</f>
        <v>13</v>
      </c>
      <c r="AA23">
        <f>Concourse!K23</f>
        <v>6</v>
      </c>
      <c r="AB23">
        <f>Concourse!K23</f>
        <v>6</v>
      </c>
      <c r="AC23">
        <f>Concourse!O23</f>
        <v>3</v>
      </c>
      <c r="AD23">
        <f>Concourse!S23</f>
        <v>1</v>
      </c>
      <c r="AE23" s="7">
        <f t="shared" si="11"/>
        <v>29</v>
      </c>
      <c r="AF23">
        <f t="shared" si="10"/>
        <v>106</v>
      </c>
      <c r="AG23" s="34">
        <f t="shared" si="6"/>
        <v>0.27358490566037735</v>
      </c>
    </row>
    <row r="24" spans="1:33" x14ac:dyDescent="0.25">
      <c r="A24" s="1" t="s">
        <v>28</v>
      </c>
      <c r="B24" s="2">
        <v>43440</v>
      </c>
      <c r="C24" s="22" t="s">
        <v>35</v>
      </c>
      <c r="D24" s="33">
        <f t="shared" si="13"/>
        <v>91</v>
      </c>
      <c r="E24" s="7">
        <f t="shared" si="12"/>
        <v>445</v>
      </c>
      <c r="F24" s="54">
        <f t="shared" si="7"/>
        <v>0.20449438202247192</v>
      </c>
      <c r="G24" s="33">
        <f>'1st Floor'!G24</f>
        <v>6</v>
      </c>
      <c r="H24" s="7">
        <f>'1st Floor'!K24</f>
        <v>3</v>
      </c>
      <c r="I24" s="7">
        <f>'1st Floor'!O24</f>
        <v>0</v>
      </c>
      <c r="J24" s="7">
        <f>'1st Floor'!S24</f>
        <v>5</v>
      </c>
      <c r="K24" s="7">
        <f t="shared" si="8"/>
        <v>14</v>
      </c>
      <c r="L24" s="9">
        <f t="shared" si="9"/>
        <v>38</v>
      </c>
      <c r="M24" s="34">
        <f t="shared" si="14"/>
        <v>0.36842105263157893</v>
      </c>
      <c r="N24">
        <f>'2nd Floor'!G24</f>
        <v>6</v>
      </c>
      <c r="O24">
        <f>'2nd Floor'!K24</f>
        <v>4</v>
      </c>
      <c r="P24">
        <f>'2nd Floor'!O24</f>
        <v>1</v>
      </c>
      <c r="Q24">
        <f>'2nd Floor'!S24</f>
        <v>9</v>
      </c>
      <c r="R24">
        <f>'2nd Floor'!W24</f>
        <v>7</v>
      </c>
      <c r="S24">
        <f>'2nd Floor'!AA24</f>
        <v>10</v>
      </c>
      <c r="T24">
        <f>'2nd Floor'!AE24</f>
        <v>13</v>
      </c>
      <c r="U24">
        <f>'2nd Floor'!AI24</f>
        <v>8</v>
      </c>
      <c r="V24">
        <f>'2nd Floor'!BC24</f>
        <v>0</v>
      </c>
      <c r="W24" s="7">
        <f t="shared" si="15"/>
        <v>58</v>
      </c>
      <c r="X24">
        <v>301</v>
      </c>
      <c r="Y24" s="34">
        <f t="shared" si="16"/>
        <v>0.19269102990033224</v>
      </c>
      <c r="Z24">
        <f>Concourse!G24</f>
        <v>7</v>
      </c>
      <c r="AA24">
        <f>Concourse!K24</f>
        <v>5</v>
      </c>
      <c r="AB24">
        <f>Concourse!K24</f>
        <v>5</v>
      </c>
      <c r="AC24">
        <f>Concourse!O24</f>
        <v>0</v>
      </c>
      <c r="AD24">
        <f>Concourse!S24</f>
        <v>2</v>
      </c>
      <c r="AE24" s="7">
        <f t="shared" si="11"/>
        <v>19</v>
      </c>
      <c r="AF24">
        <f t="shared" si="10"/>
        <v>106</v>
      </c>
      <c r="AG24" s="34">
        <f t="shared" si="6"/>
        <v>0.17924528301886791</v>
      </c>
    </row>
    <row r="25" spans="1:33" x14ac:dyDescent="0.25">
      <c r="A25" s="1" t="s">
        <v>29</v>
      </c>
      <c r="B25" s="2">
        <v>43441</v>
      </c>
      <c r="C25" s="24" t="s">
        <v>34</v>
      </c>
      <c r="D25" s="33">
        <f t="shared" si="13"/>
        <v>115</v>
      </c>
      <c r="E25" s="7">
        <f t="shared" si="12"/>
        <v>445</v>
      </c>
      <c r="F25" s="54">
        <f t="shared" si="7"/>
        <v>0.25842696629213485</v>
      </c>
      <c r="G25" s="33">
        <f>'1st Floor'!G25</f>
        <v>3</v>
      </c>
      <c r="H25" s="7">
        <f>'1st Floor'!K25</f>
        <v>3</v>
      </c>
      <c r="I25" s="7">
        <f>'1st Floor'!O25</f>
        <v>0</v>
      </c>
      <c r="J25" s="7">
        <f>'1st Floor'!S25</f>
        <v>0</v>
      </c>
      <c r="K25" s="7">
        <f t="shared" si="8"/>
        <v>6</v>
      </c>
      <c r="L25" s="9">
        <f t="shared" si="9"/>
        <v>38</v>
      </c>
      <c r="M25" s="34">
        <f t="shared" si="14"/>
        <v>0.15789473684210525</v>
      </c>
      <c r="N25">
        <f>'2nd Floor'!G25</f>
        <v>10</v>
      </c>
      <c r="O25">
        <f>'2nd Floor'!K25</f>
        <v>2</v>
      </c>
      <c r="P25">
        <f>'2nd Floor'!O25</f>
        <v>5</v>
      </c>
      <c r="Q25">
        <f>'2nd Floor'!S25</f>
        <v>14</v>
      </c>
      <c r="R25">
        <f>'2nd Floor'!W25</f>
        <v>8</v>
      </c>
      <c r="S25">
        <f>'2nd Floor'!AA25</f>
        <v>10</v>
      </c>
      <c r="T25">
        <f>'2nd Floor'!AE25</f>
        <v>21</v>
      </c>
      <c r="U25">
        <f>'2nd Floor'!AI25</f>
        <v>10</v>
      </c>
      <c r="V25">
        <f>'2nd Floor'!BC25</f>
        <v>0</v>
      </c>
      <c r="W25" s="7">
        <f t="shared" si="15"/>
        <v>80</v>
      </c>
      <c r="X25">
        <v>301</v>
      </c>
      <c r="Y25" s="34">
        <f t="shared" si="16"/>
        <v>0.26578073089700999</v>
      </c>
      <c r="Z25">
        <f>Concourse!G25</f>
        <v>14</v>
      </c>
      <c r="AA25">
        <f>Concourse!K25</f>
        <v>5</v>
      </c>
      <c r="AB25">
        <f>Concourse!K25</f>
        <v>5</v>
      </c>
      <c r="AC25">
        <f>Concourse!O25</f>
        <v>2</v>
      </c>
      <c r="AD25">
        <f>Concourse!S25</f>
        <v>3</v>
      </c>
      <c r="AE25" s="7">
        <f t="shared" si="11"/>
        <v>29</v>
      </c>
      <c r="AF25">
        <f t="shared" si="10"/>
        <v>106</v>
      </c>
      <c r="AG25" s="34">
        <f t="shared" si="6"/>
        <v>0.27358490566037735</v>
      </c>
    </row>
    <row r="26" spans="1:33" x14ac:dyDescent="0.25">
      <c r="A26" s="1" t="s">
        <v>29</v>
      </c>
      <c r="B26" s="2">
        <v>43441</v>
      </c>
      <c r="C26" s="22" t="s">
        <v>35</v>
      </c>
      <c r="D26" s="33">
        <f t="shared" si="13"/>
        <v>143</v>
      </c>
      <c r="E26" s="7">
        <f t="shared" si="12"/>
        <v>445</v>
      </c>
      <c r="F26" s="54">
        <f t="shared" si="7"/>
        <v>0.32134831460674157</v>
      </c>
      <c r="G26" s="33">
        <f>'1st Floor'!G26</f>
        <v>3</v>
      </c>
      <c r="H26" s="7">
        <f>'1st Floor'!K26</f>
        <v>6</v>
      </c>
      <c r="I26" s="7">
        <f>'1st Floor'!O26</f>
        <v>0</v>
      </c>
      <c r="J26" s="7">
        <f>'1st Floor'!S26</f>
        <v>2</v>
      </c>
      <c r="K26" s="7">
        <f t="shared" si="8"/>
        <v>11</v>
      </c>
      <c r="L26" s="9">
        <f t="shared" si="9"/>
        <v>38</v>
      </c>
      <c r="M26" s="34">
        <f t="shared" si="14"/>
        <v>0.28947368421052633</v>
      </c>
      <c r="N26">
        <f>'2nd Floor'!G26</f>
        <v>5</v>
      </c>
      <c r="O26">
        <f>'2nd Floor'!K26</f>
        <v>6</v>
      </c>
      <c r="P26">
        <f>'2nd Floor'!O26</f>
        <v>2</v>
      </c>
      <c r="Q26">
        <f>'2nd Floor'!S26</f>
        <v>13</v>
      </c>
      <c r="R26">
        <f>'2nd Floor'!W26</f>
        <v>11</v>
      </c>
      <c r="S26">
        <f>'2nd Floor'!AA26</f>
        <v>13</v>
      </c>
      <c r="T26">
        <f>'2nd Floor'!AE26</f>
        <v>25</v>
      </c>
      <c r="U26">
        <f>'2nd Floor'!AI26</f>
        <v>10</v>
      </c>
      <c r="V26">
        <f>'2nd Floor'!BC26</f>
        <v>2</v>
      </c>
      <c r="W26" s="7">
        <f t="shared" si="15"/>
        <v>87</v>
      </c>
      <c r="X26">
        <v>301</v>
      </c>
      <c r="Y26" s="34">
        <f t="shared" si="16"/>
        <v>0.28903654485049834</v>
      </c>
      <c r="Z26">
        <f>Concourse!G26</f>
        <v>21</v>
      </c>
      <c r="AA26">
        <f>Concourse!K26</f>
        <v>9</v>
      </c>
      <c r="AB26">
        <f>Concourse!K26</f>
        <v>9</v>
      </c>
      <c r="AC26">
        <f>Concourse!O26</f>
        <v>3</v>
      </c>
      <c r="AD26">
        <f>Concourse!S26</f>
        <v>3</v>
      </c>
      <c r="AE26" s="7">
        <f t="shared" si="11"/>
        <v>45</v>
      </c>
      <c r="AF26">
        <f t="shared" si="10"/>
        <v>106</v>
      </c>
      <c r="AG26" s="34">
        <f t="shared" si="6"/>
        <v>0.42452830188679247</v>
      </c>
    </row>
    <row r="27" spans="1:33" x14ac:dyDescent="0.25">
      <c r="A27" s="1" t="s">
        <v>30</v>
      </c>
      <c r="B27" s="2">
        <v>43442</v>
      </c>
      <c r="C27" s="24" t="s">
        <v>34</v>
      </c>
      <c r="D27" s="33">
        <f t="shared" si="13"/>
        <v>76</v>
      </c>
      <c r="E27" s="7">
        <f t="shared" si="12"/>
        <v>445</v>
      </c>
      <c r="F27" s="54">
        <f t="shared" si="7"/>
        <v>0.17078651685393259</v>
      </c>
      <c r="G27" s="33">
        <f>'1st Floor'!G27</f>
        <v>0</v>
      </c>
      <c r="H27" s="7">
        <f>'1st Floor'!K27</f>
        <v>1</v>
      </c>
      <c r="I27" s="7">
        <f>'1st Floor'!O27</f>
        <v>0</v>
      </c>
      <c r="J27" s="7">
        <f>'1st Floor'!S27</f>
        <v>2</v>
      </c>
      <c r="K27" s="7">
        <f t="shared" si="8"/>
        <v>3</v>
      </c>
      <c r="L27" s="9">
        <f t="shared" si="9"/>
        <v>38</v>
      </c>
      <c r="M27" s="34">
        <f t="shared" si="14"/>
        <v>7.8947368421052627E-2</v>
      </c>
      <c r="N27">
        <f>'2nd Floor'!G27</f>
        <v>6</v>
      </c>
      <c r="O27">
        <f>'2nd Floor'!K27</f>
        <v>7</v>
      </c>
      <c r="P27">
        <f>'2nd Floor'!O27</f>
        <v>1</v>
      </c>
      <c r="Q27">
        <f>'2nd Floor'!S27</f>
        <v>12</v>
      </c>
      <c r="R27">
        <f>'2nd Floor'!W27</f>
        <v>6</v>
      </c>
      <c r="S27">
        <f>'2nd Floor'!AA27</f>
        <v>6</v>
      </c>
      <c r="T27">
        <f>'2nd Floor'!AE27</f>
        <v>17</v>
      </c>
      <c r="U27">
        <f>'2nd Floor'!AI27</f>
        <v>9</v>
      </c>
      <c r="V27">
        <f>'2nd Floor'!BC27</f>
        <v>0</v>
      </c>
      <c r="W27" s="7">
        <f t="shared" si="15"/>
        <v>64</v>
      </c>
      <c r="X27">
        <v>301</v>
      </c>
      <c r="Y27" s="34">
        <f t="shared" si="16"/>
        <v>0.21262458471760798</v>
      </c>
      <c r="Z27">
        <f>Concourse!G27</f>
        <v>2</v>
      </c>
      <c r="AA27">
        <f>Concourse!K27</f>
        <v>3</v>
      </c>
      <c r="AB27">
        <f>Concourse!K27</f>
        <v>3</v>
      </c>
      <c r="AC27">
        <f>Concourse!O27</f>
        <v>0</v>
      </c>
      <c r="AD27">
        <f>Concourse!S27</f>
        <v>1</v>
      </c>
      <c r="AE27" s="7">
        <f t="shared" si="11"/>
        <v>9</v>
      </c>
      <c r="AF27">
        <f t="shared" si="10"/>
        <v>106</v>
      </c>
      <c r="AG27" s="34">
        <f t="shared" si="6"/>
        <v>8.4905660377358486E-2</v>
      </c>
    </row>
    <row r="28" spans="1:33" x14ac:dyDescent="0.25">
      <c r="A28" s="1" t="s">
        <v>30</v>
      </c>
      <c r="B28" s="2">
        <v>43442</v>
      </c>
      <c r="C28" s="22" t="s">
        <v>35</v>
      </c>
      <c r="D28" s="33">
        <f t="shared" si="13"/>
        <v>174</v>
      </c>
      <c r="E28" s="7">
        <f t="shared" si="12"/>
        <v>445</v>
      </c>
      <c r="F28" s="54">
        <f t="shared" si="7"/>
        <v>0.39101123595505616</v>
      </c>
      <c r="G28" s="33">
        <f>'1st Floor'!G28</f>
        <v>4</v>
      </c>
      <c r="H28" s="7">
        <f>'1st Floor'!K28</f>
        <v>2</v>
      </c>
      <c r="I28" s="7">
        <f>'1st Floor'!O28</f>
        <v>0</v>
      </c>
      <c r="J28" s="7">
        <f>'1st Floor'!S28</f>
        <v>1</v>
      </c>
      <c r="K28" s="7">
        <f t="shared" si="8"/>
        <v>7</v>
      </c>
      <c r="L28" s="9">
        <f t="shared" si="9"/>
        <v>38</v>
      </c>
      <c r="M28" s="34">
        <f t="shared" si="14"/>
        <v>0.18421052631578946</v>
      </c>
      <c r="N28">
        <f>'2nd Floor'!G28</f>
        <v>8</v>
      </c>
      <c r="O28">
        <f>'2nd Floor'!K28</f>
        <v>13</v>
      </c>
      <c r="P28">
        <f>'2nd Floor'!O28</f>
        <v>1</v>
      </c>
      <c r="Q28">
        <f>'2nd Floor'!S28</f>
        <v>23</v>
      </c>
      <c r="R28">
        <f>'2nd Floor'!W28</f>
        <v>12</v>
      </c>
      <c r="S28">
        <f>'2nd Floor'!AA28</f>
        <v>28</v>
      </c>
      <c r="T28">
        <f>'2nd Floor'!AE28</f>
        <v>37</v>
      </c>
      <c r="U28">
        <f>'2nd Floor'!AI28</f>
        <v>12</v>
      </c>
      <c r="V28">
        <f>'2nd Floor'!BC28</f>
        <v>0</v>
      </c>
      <c r="W28" s="7">
        <f t="shared" si="15"/>
        <v>134</v>
      </c>
      <c r="X28">
        <v>301</v>
      </c>
      <c r="Y28" s="34">
        <f t="shared" si="16"/>
        <v>0.44518272425249167</v>
      </c>
      <c r="Z28">
        <f>Concourse!G28</f>
        <v>17</v>
      </c>
      <c r="AA28">
        <f>Concourse!K28</f>
        <v>6</v>
      </c>
      <c r="AB28">
        <f>Concourse!K28</f>
        <v>6</v>
      </c>
      <c r="AC28">
        <f>Concourse!O28</f>
        <v>3</v>
      </c>
      <c r="AD28">
        <f>Concourse!S28</f>
        <v>1</v>
      </c>
      <c r="AE28" s="7">
        <f t="shared" si="11"/>
        <v>33</v>
      </c>
      <c r="AF28">
        <f t="shared" si="10"/>
        <v>106</v>
      </c>
      <c r="AG28" s="34">
        <f t="shared" si="6"/>
        <v>0.31132075471698112</v>
      </c>
    </row>
    <row r="29" spans="1:33" x14ac:dyDescent="0.25">
      <c r="A29" s="1" t="s">
        <v>31</v>
      </c>
      <c r="B29" s="2">
        <v>43443</v>
      </c>
      <c r="C29" s="24" t="s">
        <v>34</v>
      </c>
      <c r="D29" s="33">
        <f t="shared" si="13"/>
        <v>62</v>
      </c>
      <c r="E29" s="7">
        <f t="shared" si="12"/>
        <v>445</v>
      </c>
      <c r="F29" s="54">
        <f t="shared" si="7"/>
        <v>0.1393258426966292</v>
      </c>
      <c r="G29" s="33">
        <f>'1st Floor'!G29</f>
        <v>2</v>
      </c>
      <c r="H29" s="7">
        <f>'1st Floor'!K29</f>
        <v>0</v>
      </c>
      <c r="I29" s="7">
        <f>'1st Floor'!O29</f>
        <v>0</v>
      </c>
      <c r="J29" s="7">
        <f>'1st Floor'!S29</f>
        <v>0</v>
      </c>
      <c r="K29" s="7">
        <f t="shared" si="8"/>
        <v>2</v>
      </c>
      <c r="L29" s="9">
        <f t="shared" si="9"/>
        <v>38</v>
      </c>
      <c r="M29" s="34">
        <f t="shared" si="14"/>
        <v>5.2631578947368418E-2</v>
      </c>
      <c r="N29">
        <f>'2nd Floor'!G29</f>
        <v>3</v>
      </c>
      <c r="O29">
        <f>'2nd Floor'!K29</f>
        <v>1</v>
      </c>
      <c r="P29">
        <f>'2nd Floor'!O29</f>
        <v>1</v>
      </c>
      <c r="Q29">
        <f>'2nd Floor'!S29</f>
        <v>7</v>
      </c>
      <c r="R29">
        <f>'2nd Floor'!W29</f>
        <v>5</v>
      </c>
      <c r="S29">
        <f>'2nd Floor'!AA29</f>
        <v>3</v>
      </c>
      <c r="T29">
        <f>'2nd Floor'!AE29</f>
        <v>24</v>
      </c>
      <c r="U29">
        <f>'2nd Floor'!AI29</f>
        <v>3</v>
      </c>
      <c r="V29">
        <f>'2nd Floor'!BC29</f>
        <v>2</v>
      </c>
      <c r="W29" s="7">
        <f t="shared" si="15"/>
        <v>49</v>
      </c>
      <c r="X29">
        <v>301</v>
      </c>
      <c r="Y29" s="34">
        <f t="shared" si="16"/>
        <v>0.16279069767441862</v>
      </c>
      <c r="Z29">
        <f>Concourse!G29</f>
        <v>7</v>
      </c>
      <c r="AA29">
        <f>Concourse!K29</f>
        <v>2</v>
      </c>
      <c r="AB29">
        <f>Concourse!K29</f>
        <v>2</v>
      </c>
      <c r="AC29">
        <f>Concourse!O29</f>
        <v>0</v>
      </c>
      <c r="AD29">
        <f>Concourse!S29</f>
        <v>0</v>
      </c>
      <c r="AE29" s="7">
        <f t="shared" si="11"/>
        <v>11</v>
      </c>
      <c r="AF29">
        <f t="shared" si="10"/>
        <v>106</v>
      </c>
      <c r="AG29" s="34">
        <f t="shared" si="6"/>
        <v>0.10377358490566038</v>
      </c>
    </row>
    <row r="30" spans="1:33" ht="15.75" thickBot="1" x14ac:dyDescent="0.3">
      <c r="A30" s="45" t="s">
        <v>31</v>
      </c>
      <c r="B30" s="46">
        <v>43443</v>
      </c>
      <c r="C30" s="47" t="s">
        <v>35</v>
      </c>
      <c r="D30" s="48">
        <f t="shared" si="13"/>
        <v>125</v>
      </c>
      <c r="E30" s="49">
        <f t="shared" si="12"/>
        <v>445</v>
      </c>
      <c r="F30" s="56">
        <f t="shared" si="7"/>
        <v>0.2808988764044944</v>
      </c>
      <c r="G30" s="48">
        <f>'1st Floor'!G30</f>
        <v>6</v>
      </c>
      <c r="H30" s="49">
        <f>'1st Floor'!K30</f>
        <v>4</v>
      </c>
      <c r="I30" s="49">
        <f>'1st Floor'!O30</f>
        <v>0</v>
      </c>
      <c r="J30" s="49">
        <f>'1st Floor'!S30</f>
        <v>1</v>
      </c>
      <c r="K30" s="49">
        <f t="shared" si="8"/>
        <v>11</v>
      </c>
      <c r="L30" s="50">
        <f t="shared" si="9"/>
        <v>38</v>
      </c>
      <c r="M30" s="51">
        <f t="shared" si="14"/>
        <v>0.28947368421052633</v>
      </c>
      <c r="N30" s="49">
        <f>'2nd Floor'!G30</f>
        <v>8</v>
      </c>
      <c r="O30" s="49">
        <f>'2nd Floor'!K30</f>
        <v>4</v>
      </c>
      <c r="P30" s="49">
        <f>'2nd Floor'!O30</f>
        <v>3</v>
      </c>
      <c r="Q30" s="49">
        <f>'2nd Floor'!S30</f>
        <v>11</v>
      </c>
      <c r="R30" s="49">
        <f>'2nd Floor'!W30</f>
        <v>7</v>
      </c>
      <c r="S30" s="49">
        <f>'2nd Floor'!AA30</f>
        <v>13</v>
      </c>
      <c r="T30" s="49">
        <f>'2nd Floor'!AE30</f>
        <v>38</v>
      </c>
      <c r="U30" s="49">
        <f>'2nd Floor'!AI30</f>
        <v>8</v>
      </c>
      <c r="V30" s="49">
        <f>'2nd Floor'!BC30</f>
        <v>2</v>
      </c>
      <c r="W30" s="49">
        <f t="shared" si="15"/>
        <v>94</v>
      </c>
      <c r="X30" s="49">
        <v>301</v>
      </c>
      <c r="Y30" s="51">
        <f t="shared" si="16"/>
        <v>0.3122923588039867</v>
      </c>
      <c r="Z30" s="49">
        <f>Concourse!G30</f>
        <v>9</v>
      </c>
      <c r="AA30" s="49">
        <f>Concourse!K30</f>
        <v>3</v>
      </c>
      <c r="AB30" s="49">
        <f>Concourse!K30</f>
        <v>3</v>
      </c>
      <c r="AC30" s="49">
        <f>Concourse!O30</f>
        <v>3</v>
      </c>
      <c r="AD30" s="49">
        <f>Concourse!S30</f>
        <v>2</v>
      </c>
      <c r="AE30" s="49">
        <f t="shared" si="11"/>
        <v>20</v>
      </c>
      <c r="AF30" s="49">
        <f t="shared" si="10"/>
        <v>106</v>
      </c>
      <c r="AG30" s="51">
        <f t="shared" si="6"/>
        <v>0.18867924528301888</v>
      </c>
    </row>
    <row r="31" spans="1:33" x14ac:dyDescent="0.25">
      <c r="A31" s="29" t="s">
        <v>56</v>
      </c>
      <c r="D31" s="64">
        <f>AVERAGE(D5:D30)</f>
        <v>118.95833333333333</v>
      </c>
      <c r="E31" s="74">
        <f t="shared" si="12"/>
        <v>445</v>
      </c>
      <c r="F31" s="73">
        <f t="shared" si="7"/>
        <v>0.26732209737827717</v>
      </c>
      <c r="G31" s="30">
        <f>AVERAGE(G5:G30)</f>
        <v>3.75</v>
      </c>
      <c r="H31" s="30">
        <f>AVERAGE(H5:H30)</f>
        <v>4.375</v>
      </c>
      <c r="I31" s="30">
        <f>AVERAGE(I5:I30)</f>
        <v>0.125</v>
      </c>
      <c r="J31" s="30">
        <v>3.75</v>
      </c>
      <c r="K31" s="30">
        <f>AVERAGE(K5:K30)</f>
        <v>10.541666666666666</v>
      </c>
      <c r="L31" s="9">
        <f>L30</f>
        <v>38</v>
      </c>
      <c r="M31" s="34">
        <f t="shared" si="14"/>
        <v>0.27741228070175439</v>
      </c>
      <c r="N31" s="30">
        <f t="shared" ref="N31:W31" si="17">AVERAGE(N3:N30)</f>
        <v>7.9615384615384617</v>
      </c>
      <c r="O31" s="30">
        <f t="shared" si="17"/>
        <v>4.7692307692307692</v>
      </c>
      <c r="P31" s="30">
        <f t="shared" si="17"/>
        <v>2.6538461538461537</v>
      </c>
      <c r="Q31" s="30">
        <f t="shared" si="17"/>
        <v>14.461538461538462</v>
      </c>
      <c r="R31" s="30">
        <f t="shared" si="17"/>
        <v>6.884615384615385</v>
      </c>
      <c r="S31" s="30">
        <f t="shared" si="17"/>
        <v>11.846153846153847</v>
      </c>
      <c r="T31" s="30">
        <f t="shared" si="17"/>
        <v>24.96153846153846</v>
      </c>
      <c r="U31" s="30">
        <f t="shared" si="17"/>
        <v>10.923076923076923</v>
      </c>
      <c r="V31" s="30">
        <f t="shared" si="17"/>
        <v>0.76923076923076927</v>
      </c>
      <c r="W31" s="30">
        <f t="shared" si="17"/>
        <v>85.230769230769226</v>
      </c>
      <c r="X31">
        <v>301</v>
      </c>
      <c r="Y31" s="34">
        <f t="shared" si="16"/>
        <v>0.28315870176335289</v>
      </c>
      <c r="Z31" s="30">
        <f t="shared" ref="Z31:AD31" si="18">AVERAGE(Z3:Z30)</f>
        <v>12.423076923076923</v>
      </c>
      <c r="AA31" s="30">
        <f t="shared" si="18"/>
        <v>4.6923076923076925</v>
      </c>
      <c r="AB31" s="30">
        <f t="shared" si="18"/>
        <v>4.6923076923076925</v>
      </c>
      <c r="AC31" s="30">
        <f t="shared" si="18"/>
        <v>2.0769230769230771</v>
      </c>
      <c r="AD31" s="30">
        <f t="shared" si="18"/>
        <v>2.9615384615384617</v>
      </c>
      <c r="AE31" s="77">
        <f t="shared" si="11"/>
        <v>26.846153846153847</v>
      </c>
      <c r="AF31" s="7">
        <f t="shared" si="10"/>
        <v>106</v>
      </c>
      <c r="AG31" s="34">
        <f t="shared" si="6"/>
        <v>0.25326560232220607</v>
      </c>
    </row>
    <row r="32" spans="1:33" x14ac:dyDescent="0.25">
      <c r="A32" s="29" t="s">
        <v>64</v>
      </c>
      <c r="D32" s="64">
        <f>MEDIAN(D5:D30)</f>
        <v>121.5</v>
      </c>
      <c r="E32" s="74">
        <f t="shared" si="12"/>
        <v>445</v>
      </c>
      <c r="F32" s="73">
        <f t="shared" si="7"/>
        <v>0.27303370786516856</v>
      </c>
      <c r="G32" s="30">
        <f>MEDIAN(G5:G30)</f>
        <v>4</v>
      </c>
      <c r="H32" s="30">
        <f>MEDIAN(H5:H30)</f>
        <v>4</v>
      </c>
      <c r="I32" s="30">
        <f>MEDIAN(I5:I30)</f>
        <v>0</v>
      </c>
      <c r="J32" s="30">
        <f>MEDIAN(J5:J30)</f>
        <v>2</v>
      </c>
      <c r="K32" s="30">
        <f>MEDIAN(K5:K30)</f>
        <v>11</v>
      </c>
      <c r="L32" s="9">
        <f>L31</f>
        <v>38</v>
      </c>
      <c r="M32" s="34">
        <f t="shared" si="14"/>
        <v>0.28947368421052633</v>
      </c>
      <c r="N32" s="30">
        <f>MEDIAN(N3:N30)</f>
        <v>8</v>
      </c>
      <c r="O32" s="30">
        <f t="shared" ref="O32:W32" si="19">MEDIAN(O3:O30)</f>
        <v>4</v>
      </c>
      <c r="P32" s="30">
        <f t="shared" si="19"/>
        <v>2</v>
      </c>
      <c r="Q32" s="30">
        <f t="shared" si="19"/>
        <v>14</v>
      </c>
      <c r="R32" s="30">
        <f t="shared" si="19"/>
        <v>7</v>
      </c>
      <c r="S32" s="30">
        <f t="shared" si="19"/>
        <v>11.5</v>
      </c>
      <c r="T32" s="30">
        <f t="shared" si="19"/>
        <v>24</v>
      </c>
      <c r="U32" s="30">
        <f t="shared" si="19"/>
        <v>10.5</v>
      </c>
      <c r="V32" s="30">
        <f t="shared" si="19"/>
        <v>0</v>
      </c>
      <c r="W32" s="30">
        <f t="shared" si="19"/>
        <v>84.5</v>
      </c>
      <c r="X32">
        <v>301</v>
      </c>
      <c r="Y32" s="34">
        <f t="shared" si="16"/>
        <v>0.28073089700996678</v>
      </c>
      <c r="Z32" s="30">
        <f>MEDIAN(Z3:Z30)</f>
        <v>13</v>
      </c>
      <c r="AA32" s="30">
        <f t="shared" ref="AA32:AD32" si="20">MEDIAN(AA3:AA30)</f>
        <v>4.5</v>
      </c>
      <c r="AB32" s="30">
        <f t="shared" si="20"/>
        <v>4.5</v>
      </c>
      <c r="AC32" s="30">
        <f t="shared" si="20"/>
        <v>2</v>
      </c>
      <c r="AD32" s="30">
        <f t="shared" si="20"/>
        <v>2</v>
      </c>
      <c r="AE32" s="7">
        <f t="shared" si="11"/>
        <v>26</v>
      </c>
      <c r="AF32" s="7">
        <f t="shared" si="10"/>
        <v>106</v>
      </c>
      <c r="AG32" s="34">
        <f>AE32/AF32</f>
        <v>0.24528301886792453</v>
      </c>
    </row>
    <row r="33" spans="1:33" x14ac:dyDescent="0.25">
      <c r="A33" s="29" t="s">
        <v>65</v>
      </c>
      <c r="D33" s="65">
        <f>MIN(D5:D30)</f>
        <v>62</v>
      </c>
      <c r="E33" s="74">
        <f t="shared" si="12"/>
        <v>445</v>
      </c>
      <c r="F33" s="73">
        <f t="shared" si="7"/>
        <v>0.1393258426966292</v>
      </c>
      <c r="G33" s="52">
        <f>MIN(G5:G30)</f>
        <v>0</v>
      </c>
      <c r="H33" s="52">
        <f>MIN(H5:H30)</f>
        <v>0</v>
      </c>
      <c r="I33" s="52">
        <f>MIN(I5:I30)</f>
        <v>0</v>
      </c>
      <c r="J33" s="52">
        <f>MIN(J5:J30)</f>
        <v>0</v>
      </c>
      <c r="K33" s="52">
        <f>MIN(K5:K30)</f>
        <v>2</v>
      </c>
      <c r="L33" s="9">
        <f>L32</f>
        <v>38</v>
      </c>
      <c r="M33" s="34">
        <f t="shared" si="14"/>
        <v>5.2631578947368418E-2</v>
      </c>
      <c r="N33">
        <f>MIN(N3:N30)</f>
        <v>2</v>
      </c>
      <c r="O33">
        <f t="shared" ref="O33:W33" si="21">MIN(O3:O30)</f>
        <v>1</v>
      </c>
      <c r="P33">
        <f t="shared" si="21"/>
        <v>0</v>
      </c>
      <c r="Q33">
        <f t="shared" si="21"/>
        <v>7</v>
      </c>
      <c r="R33">
        <f t="shared" si="21"/>
        <v>2</v>
      </c>
      <c r="S33">
        <f t="shared" si="21"/>
        <v>3</v>
      </c>
      <c r="T33">
        <f t="shared" si="21"/>
        <v>13</v>
      </c>
      <c r="U33">
        <f t="shared" si="21"/>
        <v>3</v>
      </c>
      <c r="V33">
        <f t="shared" si="21"/>
        <v>0</v>
      </c>
      <c r="W33">
        <f t="shared" si="21"/>
        <v>49</v>
      </c>
      <c r="X33">
        <v>301</v>
      </c>
      <c r="Y33" s="34">
        <f t="shared" si="16"/>
        <v>0.16279069767441862</v>
      </c>
      <c r="Z33">
        <f>MIN(Z3:Z30)</f>
        <v>2</v>
      </c>
      <c r="AA33">
        <f t="shared" ref="AA33:AD33" si="22">MIN(AA3:AA30)</f>
        <v>0</v>
      </c>
      <c r="AB33">
        <f t="shared" si="22"/>
        <v>0</v>
      </c>
      <c r="AC33">
        <f t="shared" si="22"/>
        <v>0</v>
      </c>
      <c r="AD33">
        <f t="shared" si="22"/>
        <v>0</v>
      </c>
      <c r="AE33" s="7">
        <f t="shared" si="11"/>
        <v>2</v>
      </c>
      <c r="AF33" s="7">
        <f>AF32</f>
        <v>106</v>
      </c>
      <c r="AG33" s="34">
        <f>AE33/AF33</f>
        <v>1.8867924528301886E-2</v>
      </c>
    </row>
    <row r="34" spans="1:33" x14ac:dyDescent="0.25">
      <c r="A34" s="29" t="s">
        <v>66</v>
      </c>
      <c r="D34" s="65">
        <f>MAX(D5:D30)</f>
        <v>174</v>
      </c>
      <c r="E34" s="74">
        <f t="shared" si="12"/>
        <v>445</v>
      </c>
      <c r="F34" s="73">
        <f t="shared" si="7"/>
        <v>0.39101123595505616</v>
      </c>
      <c r="G34" s="52">
        <f>MAX(G5:G30)</f>
        <v>9</v>
      </c>
      <c r="H34" s="52">
        <f>MAX(H5:H30)</f>
        <v>11</v>
      </c>
      <c r="I34" s="52">
        <f>MAX(I5:I30)</f>
        <v>1</v>
      </c>
      <c r="J34" s="52">
        <f>MAX(J5:J30)</f>
        <v>6</v>
      </c>
      <c r="K34" s="52">
        <f>MAX(K5:K30)</f>
        <v>17</v>
      </c>
      <c r="L34" s="9">
        <f>L33</f>
        <v>38</v>
      </c>
      <c r="M34" s="34">
        <f t="shared" si="14"/>
        <v>0.44736842105263158</v>
      </c>
      <c r="N34">
        <f>MAX(N3:N30)</f>
        <v>14</v>
      </c>
      <c r="O34">
        <f t="shared" ref="O34:W34" si="23">MAX(O3:O30)</f>
        <v>13</v>
      </c>
      <c r="P34">
        <f t="shared" si="23"/>
        <v>8</v>
      </c>
      <c r="Q34">
        <f t="shared" si="23"/>
        <v>23</v>
      </c>
      <c r="R34">
        <f t="shared" si="23"/>
        <v>12</v>
      </c>
      <c r="S34">
        <f t="shared" si="23"/>
        <v>28</v>
      </c>
      <c r="T34">
        <f t="shared" si="23"/>
        <v>38</v>
      </c>
      <c r="U34">
        <f t="shared" si="23"/>
        <v>18</v>
      </c>
      <c r="V34">
        <f t="shared" si="23"/>
        <v>5</v>
      </c>
      <c r="W34">
        <f t="shared" si="23"/>
        <v>134</v>
      </c>
      <c r="X34">
        <v>301</v>
      </c>
      <c r="Y34" s="34">
        <f t="shared" si="16"/>
        <v>0.44518272425249167</v>
      </c>
      <c r="Z34">
        <f>MAX(Z3:Z30)</f>
        <v>28</v>
      </c>
      <c r="AA34">
        <f t="shared" ref="AA34:AD34" si="24">MAX(AA3:AA30)</f>
        <v>11</v>
      </c>
      <c r="AB34">
        <f t="shared" si="24"/>
        <v>11</v>
      </c>
      <c r="AC34">
        <f t="shared" si="24"/>
        <v>6</v>
      </c>
      <c r="AD34">
        <f t="shared" si="24"/>
        <v>14</v>
      </c>
      <c r="AE34" s="7">
        <f t="shared" si="11"/>
        <v>70</v>
      </c>
      <c r="AF34">
        <f>AF33</f>
        <v>106</v>
      </c>
      <c r="AG34" s="34">
        <f>AE34/AF34</f>
        <v>0.660377358490566</v>
      </c>
    </row>
    <row r="35" spans="1:33" ht="15.75" thickBot="1" x14ac:dyDescent="0.3">
      <c r="A35" s="29"/>
      <c r="G35" s="52"/>
      <c r="H35" s="52"/>
      <c r="I35" s="52"/>
      <c r="J35" s="52"/>
      <c r="K35" s="52"/>
      <c r="L35" s="9"/>
      <c r="M35" s="31"/>
      <c r="Y35" s="31"/>
    </row>
    <row r="36" spans="1:33" ht="15.75" thickBot="1" x14ac:dyDescent="0.3">
      <c r="A36" s="44"/>
      <c r="B36" t="s">
        <v>68</v>
      </c>
    </row>
  </sheetData>
  <mergeCells count="5">
    <mergeCell ref="A1:C1"/>
    <mergeCell ref="D1:F1"/>
    <mergeCell ref="G1:M1"/>
    <mergeCell ref="N1:Y1"/>
    <mergeCell ref="Z1:A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workbookViewId="0">
      <pane xSplit="3" ySplit="2" topLeftCell="N3" activePane="bottomRight" state="frozen"/>
      <selection pane="topRight" activeCell="D1" sqref="D1"/>
      <selection pane="bottomLeft" activeCell="A3" sqref="A3"/>
      <selection pane="bottomRight" activeCell="AD1" sqref="AD1:AL1"/>
    </sheetView>
  </sheetViews>
  <sheetFormatPr defaultRowHeight="15" x14ac:dyDescent="0.25"/>
  <cols>
    <col min="2" max="2" width="11.7109375" customWidth="1"/>
    <col min="3" max="3" width="11.7109375" style="1" customWidth="1"/>
    <col min="4" max="4" width="12.28515625" customWidth="1"/>
    <col min="10" max="10" width="10.85546875" customWidth="1"/>
  </cols>
  <sheetData>
    <row r="1" spans="1:38" s="25" customFormat="1" ht="19.5" customHeight="1" x14ac:dyDescent="0.25">
      <c r="A1" s="78" t="s">
        <v>36</v>
      </c>
      <c r="B1" s="78"/>
      <c r="C1" s="79"/>
      <c r="D1" s="80" t="s">
        <v>67</v>
      </c>
      <c r="E1" s="81"/>
      <c r="F1" s="82"/>
      <c r="G1" s="83" t="s">
        <v>41</v>
      </c>
      <c r="H1" s="84"/>
      <c r="I1" s="84"/>
      <c r="J1" s="84"/>
      <c r="K1" s="84"/>
      <c r="L1" s="84"/>
      <c r="M1" s="85"/>
      <c r="N1" s="83" t="s">
        <v>55</v>
      </c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5"/>
      <c r="AD1" s="83" t="s">
        <v>77</v>
      </c>
      <c r="AE1" s="84"/>
      <c r="AF1" s="84"/>
      <c r="AG1" s="84"/>
      <c r="AH1" s="84"/>
      <c r="AI1" s="84"/>
      <c r="AJ1" s="84"/>
      <c r="AK1" s="84"/>
      <c r="AL1" s="85"/>
    </row>
    <row r="2" spans="1:38" ht="67.5" customHeight="1" thickBot="1" x14ac:dyDescent="0.3">
      <c r="A2" s="60" t="s">
        <v>24</v>
      </c>
      <c r="B2" s="62" t="s">
        <v>32</v>
      </c>
      <c r="C2" s="61" t="s">
        <v>33</v>
      </c>
      <c r="D2" s="53" t="s">
        <v>69</v>
      </c>
      <c r="E2" s="57" t="s">
        <v>63</v>
      </c>
      <c r="F2" s="58" t="s">
        <v>43</v>
      </c>
      <c r="G2" s="32" t="s">
        <v>37</v>
      </c>
      <c r="H2" s="26" t="s">
        <v>38</v>
      </c>
      <c r="I2" s="26" t="s">
        <v>39</v>
      </c>
      <c r="J2" s="26" t="s">
        <v>40</v>
      </c>
      <c r="K2" s="28" t="s">
        <v>42</v>
      </c>
      <c r="L2" s="57" t="s">
        <v>21</v>
      </c>
      <c r="M2" s="58" t="s">
        <v>43</v>
      </c>
      <c r="N2" s="57" t="s">
        <v>37</v>
      </c>
      <c r="O2" s="57" t="s">
        <v>44</v>
      </c>
      <c r="P2" s="57" t="s">
        <v>45</v>
      </c>
      <c r="Q2" s="57" t="s">
        <v>38</v>
      </c>
      <c r="R2" s="57" t="s">
        <v>46</v>
      </c>
      <c r="S2" s="57" t="s">
        <v>47</v>
      </c>
      <c r="T2" s="57" t="s">
        <v>48</v>
      </c>
      <c r="U2" s="57" t="s">
        <v>49</v>
      </c>
      <c r="V2" s="57" t="s">
        <v>50</v>
      </c>
      <c r="W2" s="57" t="s">
        <v>51</v>
      </c>
      <c r="X2" s="57" t="s">
        <v>52</v>
      </c>
      <c r="Y2" s="57" t="s">
        <v>54</v>
      </c>
      <c r="Z2" s="57" t="s">
        <v>53</v>
      </c>
      <c r="AA2" s="59" t="s">
        <v>42</v>
      </c>
      <c r="AB2" s="57" t="s">
        <v>21</v>
      </c>
      <c r="AC2" s="58" t="s">
        <v>43</v>
      </c>
      <c r="AD2" s="57" t="s">
        <v>37</v>
      </c>
      <c r="AE2" s="57" t="s">
        <v>38</v>
      </c>
      <c r="AF2" s="57" t="s">
        <v>57</v>
      </c>
      <c r="AG2" s="57" t="s">
        <v>58</v>
      </c>
      <c r="AH2" s="57" t="s">
        <v>59</v>
      </c>
      <c r="AI2" s="57" t="s">
        <v>60</v>
      </c>
      <c r="AJ2" s="59" t="s">
        <v>62</v>
      </c>
      <c r="AK2" s="57" t="s">
        <v>63</v>
      </c>
      <c r="AL2" s="58" t="s">
        <v>43</v>
      </c>
    </row>
    <row r="3" spans="1:38" x14ac:dyDescent="0.25">
      <c r="A3" s="1" t="s">
        <v>25</v>
      </c>
      <c r="B3" s="2">
        <v>43430</v>
      </c>
      <c r="C3" s="37" t="s">
        <v>34</v>
      </c>
      <c r="D3" s="66">
        <f t="shared" ref="D3:D12" si="0">K3+AA3+AJ3</f>
        <v>149</v>
      </c>
      <c r="E3" s="7">
        <f t="shared" ref="E3:E12" si="1">L3+AB3+AK3</f>
        <v>595</v>
      </c>
      <c r="F3" s="63">
        <f>D3/E3</f>
        <v>0.25042016806722689</v>
      </c>
      <c r="G3" s="38">
        <f>'1st Floor'!G3</f>
        <v>15</v>
      </c>
      <c r="H3" s="39">
        <f>'1st Floor'!K3</f>
        <v>12</v>
      </c>
      <c r="I3" s="39">
        <f>'1st Floor'!O3</f>
        <v>0</v>
      </c>
      <c r="J3" s="39">
        <f>'1st Floor'!S3</f>
        <v>1</v>
      </c>
      <c r="K3" s="40">
        <f>SUM(G3:J3)</f>
        <v>28</v>
      </c>
      <c r="L3" s="9">
        <f>COUNTAvailableSeatsSpaces!F3</f>
        <v>78</v>
      </c>
      <c r="M3" s="34">
        <f t="shared" ref="M3:M12" si="2">K3/L3</f>
        <v>0.35897435897435898</v>
      </c>
      <c r="N3">
        <f>'2nd Floor'!G3</f>
        <v>2</v>
      </c>
      <c r="O3">
        <f>'2nd Floor'!K3</f>
        <v>3</v>
      </c>
      <c r="P3">
        <f>'2nd Floor'!O3</f>
        <v>4</v>
      </c>
      <c r="Q3">
        <f>'2nd Floor'!S3</f>
        <v>17</v>
      </c>
      <c r="R3">
        <f>'2nd Floor'!W3</f>
        <v>10</v>
      </c>
      <c r="S3">
        <f>'2nd Floor'!AA3</f>
        <v>12</v>
      </c>
      <c r="T3">
        <f>'2nd Floor'!AE3</f>
        <v>23</v>
      </c>
      <c r="U3">
        <f>'2nd Floor'!AI3</f>
        <v>12</v>
      </c>
      <c r="V3">
        <f>'2nd Floor'!AM3</f>
        <v>0</v>
      </c>
      <c r="W3">
        <f>'2nd Floor'!AQ3</f>
        <v>0</v>
      </c>
      <c r="X3">
        <f>'2nd Floor'!AU3</f>
        <v>2</v>
      </c>
      <c r="Y3">
        <f>'2nd Floor'!AY3</f>
        <v>1</v>
      </c>
      <c r="Z3">
        <f>'2nd Floor'!BC3</f>
        <v>0</v>
      </c>
      <c r="AA3" s="7">
        <f>SUM(N3:Z3)</f>
        <v>86</v>
      </c>
      <c r="AB3">
        <v>396</v>
      </c>
      <c r="AC3" s="34">
        <f t="shared" ref="AC3:AC12" si="3">AA3/AB3</f>
        <v>0.21717171717171718</v>
      </c>
      <c r="AD3">
        <f>Concourse!G3</f>
        <v>14</v>
      </c>
      <c r="AE3">
        <f>Concourse!K3</f>
        <v>3</v>
      </c>
      <c r="AF3">
        <f>Concourse!O3</f>
        <v>2</v>
      </c>
      <c r="AG3">
        <f>Concourse!S3</f>
        <v>14</v>
      </c>
      <c r="AH3">
        <f>Concourse!W3</f>
        <v>0</v>
      </c>
      <c r="AI3">
        <f>Concourse!AA3</f>
        <v>2</v>
      </c>
      <c r="AJ3" s="7">
        <f>SUM(AD3:AI3)</f>
        <v>35</v>
      </c>
      <c r="AK3">
        <f>COUNTAvailableSeatsSpaces!AB3</f>
        <v>121</v>
      </c>
      <c r="AL3" s="34">
        <f>AJ3/AK3</f>
        <v>0.28925619834710742</v>
      </c>
    </row>
    <row r="4" spans="1:38" ht="15.75" thickBot="1" x14ac:dyDescent="0.3">
      <c r="A4" s="1" t="s">
        <v>25</v>
      </c>
      <c r="B4" s="2">
        <v>43430</v>
      </c>
      <c r="C4" s="17" t="s">
        <v>35</v>
      </c>
      <c r="D4" s="67">
        <f t="shared" si="0"/>
        <v>174</v>
      </c>
      <c r="E4" s="7">
        <f t="shared" si="1"/>
        <v>595</v>
      </c>
      <c r="F4" s="63">
        <f>D4/E4</f>
        <v>0.29243697478991598</v>
      </c>
      <c r="G4" s="41">
        <f>'1st Floor'!G4</f>
        <v>18</v>
      </c>
      <c r="H4" s="42">
        <f>'1st Floor'!K4</f>
        <v>3</v>
      </c>
      <c r="I4" s="42">
        <f>'1st Floor'!O4</f>
        <v>0</v>
      </c>
      <c r="J4" s="42">
        <f>'1st Floor'!S4</f>
        <v>1</v>
      </c>
      <c r="K4" s="43">
        <f>SUM(G4:J4)</f>
        <v>22</v>
      </c>
      <c r="L4" s="9">
        <f>L3</f>
        <v>78</v>
      </c>
      <c r="M4" s="34">
        <f t="shared" si="2"/>
        <v>0.28205128205128205</v>
      </c>
      <c r="N4">
        <f>'2nd Floor'!G4</f>
        <v>11</v>
      </c>
      <c r="O4">
        <f>'2nd Floor'!K4</f>
        <v>7</v>
      </c>
      <c r="P4">
        <f>'2nd Floor'!O4</f>
        <v>1</v>
      </c>
      <c r="Q4">
        <f>'2nd Floor'!S4</f>
        <v>17</v>
      </c>
      <c r="R4">
        <f>'2nd Floor'!W4</f>
        <v>2</v>
      </c>
      <c r="S4">
        <f>'2nd Floor'!AA4</f>
        <v>17</v>
      </c>
      <c r="T4">
        <f>'2nd Floor'!AE4</f>
        <v>36</v>
      </c>
      <c r="U4">
        <f>'2nd Floor'!AI4</f>
        <v>14</v>
      </c>
      <c r="V4">
        <f>'2nd Floor'!AM4</f>
        <v>0</v>
      </c>
      <c r="W4">
        <f>'2nd Floor'!AQ4</f>
        <v>1</v>
      </c>
      <c r="X4">
        <f>'2nd Floor'!AU4</f>
        <v>1</v>
      </c>
      <c r="Y4">
        <f>'2nd Floor'!AY4</f>
        <v>2</v>
      </c>
      <c r="Z4">
        <f>'2nd Floor'!BC4</f>
        <v>0</v>
      </c>
      <c r="AA4" s="7">
        <f t="shared" ref="AA4:AA30" si="4">SUM(N4:Z4)</f>
        <v>109</v>
      </c>
      <c r="AB4">
        <v>396</v>
      </c>
      <c r="AC4" s="34">
        <f t="shared" si="3"/>
        <v>0.27525252525252525</v>
      </c>
      <c r="AD4">
        <f>Concourse!G4</f>
        <v>28</v>
      </c>
      <c r="AE4">
        <f>Concourse!K4</f>
        <v>11</v>
      </c>
      <c r="AF4">
        <f>Concourse!O4</f>
        <v>3</v>
      </c>
      <c r="AG4">
        <f>Concourse!S4</f>
        <v>1</v>
      </c>
      <c r="AH4">
        <f>Concourse!W4</f>
        <v>0</v>
      </c>
      <c r="AI4">
        <f>Concourse!AA4</f>
        <v>0</v>
      </c>
      <c r="AJ4" s="7">
        <f t="shared" ref="AJ4:AJ30" si="5">SUM(AD4:AI4)</f>
        <v>43</v>
      </c>
      <c r="AK4">
        <f>AK3</f>
        <v>121</v>
      </c>
      <c r="AL4" s="34">
        <f t="shared" ref="AL4:AL31" si="6">AJ4/AK4</f>
        <v>0.35537190082644626</v>
      </c>
    </row>
    <row r="5" spans="1:38" x14ac:dyDescent="0.25">
      <c r="A5" s="1" t="s">
        <v>26</v>
      </c>
      <c r="B5" s="2">
        <v>43431</v>
      </c>
      <c r="C5" s="24" t="s">
        <v>34</v>
      </c>
      <c r="D5" s="33">
        <f t="shared" si="0"/>
        <v>119</v>
      </c>
      <c r="E5" s="7">
        <f t="shared" si="1"/>
        <v>595</v>
      </c>
      <c r="F5" s="54">
        <f t="shared" ref="F5:F34" si="7">D5/E5</f>
        <v>0.2</v>
      </c>
      <c r="G5" s="33">
        <f>'1st Floor'!G5</f>
        <v>3</v>
      </c>
      <c r="H5" s="7">
        <f>'1st Floor'!K5</f>
        <v>3</v>
      </c>
      <c r="I5" s="7">
        <f>'1st Floor'!O5</f>
        <v>0</v>
      </c>
      <c r="J5" s="7">
        <f>'1st Floor'!S5</f>
        <v>1</v>
      </c>
      <c r="K5" s="7">
        <f t="shared" ref="K5:K30" si="8">SUM(G5:J5)</f>
        <v>7</v>
      </c>
      <c r="L5" s="9">
        <f>L4</f>
        <v>78</v>
      </c>
      <c r="M5" s="34">
        <f t="shared" si="2"/>
        <v>8.9743589743589744E-2</v>
      </c>
      <c r="N5">
        <f>'2nd Floor'!G5</f>
        <v>10</v>
      </c>
      <c r="O5">
        <f>'2nd Floor'!K5</f>
        <v>4</v>
      </c>
      <c r="P5">
        <f>'2nd Floor'!O5</f>
        <v>0</v>
      </c>
      <c r="Q5">
        <f>'2nd Floor'!S5</f>
        <v>15</v>
      </c>
      <c r="R5">
        <f>'2nd Floor'!W5</f>
        <v>5</v>
      </c>
      <c r="S5">
        <f>'2nd Floor'!AA5</f>
        <v>11</v>
      </c>
      <c r="T5">
        <f>'2nd Floor'!AE5</f>
        <v>28</v>
      </c>
      <c r="U5">
        <f>'2nd Floor'!AI5</f>
        <v>14</v>
      </c>
      <c r="V5">
        <f>'2nd Floor'!AM5</f>
        <v>0</v>
      </c>
      <c r="W5">
        <f>'2nd Floor'!AQ5</f>
        <v>0</v>
      </c>
      <c r="X5">
        <f>'2nd Floor'!AU5</f>
        <v>1</v>
      </c>
      <c r="Y5">
        <f>'2nd Floor'!AY5</f>
        <v>1</v>
      </c>
      <c r="Z5">
        <f>'2nd Floor'!BC5</f>
        <v>2</v>
      </c>
      <c r="AA5" s="7">
        <f t="shared" si="4"/>
        <v>91</v>
      </c>
      <c r="AB5">
        <v>396</v>
      </c>
      <c r="AC5" s="34">
        <f t="shared" si="3"/>
        <v>0.22979797979797981</v>
      </c>
      <c r="AD5">
        <f>Concourse!G5</f>
        <v>10</v>
      </c>
      <c r="AE5">
        <f>Concourse!K5</f>
        <v>6</v>
      </c>
      <c r="AF5">
        <f>Concourse!O5</f>
        <v>3</v>
      </c>
      <c r="AG5">
        <f>Concourse!S5</f>
        <v>2</v>
      </c>
      <c r="AH5">
        <f>Concourse!W5</f>
        <v>0</v>
      </c>
      <c r="AI5">
        <f>Concourse!AA5</f>
        <v>0</v>
      </c>
      <c r="AJ5" s="7">
        <f t="shared" si="5"/>
        <v>21</v>
      </c>
      <c r="AK5">
        <f>AK4</f>
        <v>121</v>
      </c>
      <c r="AL5" s="34">
        <f t="shared" si="6"/>
        <v>0.17355371900826447</v>
      </c>
    </row>
    <row r="6" spans="1:38" x14ac:dyDescent="0.25">
      <c r="A6" s="1" t="s">
        <v>26</v>
      </c>
      <c r="B6" s="2">
        <v>43431</v>
      </c>
      <c r="C6" s="22" t="s">
        <v>35</v>
      </c>
      <c r="D6" s="33">
        <f t="shared" si="0"/>
        <v>128</v>
      </c>
      <c r="E6" s="7">
        <f t="shared" si="1"/>
        <v>595</v>
      </c>
      <c r="F6" s="54">
        <f t="shared" si="7"/>
        <v>0.21512605042016808</v>
      </c>
      <c r="G6" s="33">
        <f>'1st Floor'!G6</f>
        <v>6</v>
      </c>
      <c r="H6" s="7">
        <f>'1st Floor'!K6</f>
        <v>6</v>
      </c>
      <c r="I6" s="7">
        <f>'1st Floor'!O6</f>
        <v>1</v>
      </c>
      <c r="J6" s="7">
        <f>'1st Floor'!S6</f>
        <v>4</v>
      </c>
      <c r="K6" s="7">
        <f t="shared" si="8"/>
        <v>17</v>
      </c>
      <c r="L6" s="9">
        <f t="shared" ref="L6:L30" si="9">L5</f>
        <v>78</v>
      </c>
      <c r="M6" s="34">
        <f t="shared" si="2"/>
        <v>0.21794871794871795</v>
      </c>
      <c r="N6">
        <f>'2nd Floor'!G6</f>
        <v>8</v>
      </c>
      <c r="O6">
        <f>'2nd Floor'!K6</f>
        <v>6</v>
      </c>
      <c r="P6">
        <f>'2nd Floor'!O6</f>
        <v>2</v>
      </c>
      <c r="Q6">
        <f>'2nd Floor'!S6</f>
        <v>15</v>
      </c>
      <c r="R6">
        <f>'2nd Floor'!W6</f>
        <v>6</v>
      </c>
      <c r="S6">
        <f>'2nd Floor'!AA6</f>
        <v>13</v>
      </c>
      <c r="T6">
        <f>'2nd Floor'!AE6</f>
        <v>22</v>
      </c>
      <c r="U6">
        <f>'2nd Floor'!AI6</f>
        <v>6</v>
      </c>
      <c r="V6">
        <f>'2nd Floor'!AM6</f>
        <v>0</v>
      </c>
      <c r="W6">
        <f>'2nd Floor'!AQ6</f>
        <v>0</v>
      </c>
      <c r="X6">
        <f>'2nd Floor'!AU6</f>
        <v>1</v>
      </c>
      <c r="Y6">
        <f>'2nd Floor'!AY6</f>
        <v>1</v>
      </c>
      <c r="Z6">
        <f>'2nd Floor'!BC6</f>
        <v>5</v>
      </c>
      <c r="AA6" s="7">
        <f t="shared" si="4"/>
        <v>85</v>
      </c>
      <c r="AB6">
        <v>396</v>
      </c>
      <c r="AC6" s="34">
        <f t="shared" si="3"/>
        <v>0.21464646464646464</v>
      </c>
      <c r="AD6">
        <f>Concourse!G6</f>
        <v>16</v>
      </c>
      <c r="AE6">
        <f>Concourse!K6</f>
        <v>5</v>
      </c>
      <c r="AF6">
        <f>Concourse!O6</f>
        <v>2</v>
      </c>
      <c r="AG6">
        <f>Concourse!S6</f>
        <v>2</v>
      </c>
      <c r="AH6">
        <f>Concourse!W6</f>
        <v>1</v>
      </c>
      <c r="AI6">
        <f>Concourse!AA6</f>
        <v>0</v>
      </c>
      <c r="AJ6" s="7">
        <f t="shared" si="5"/>
        <v>26</v>
      </c>
      <c r="AK6">
        <f t="shared" ref="AK6:AK32" si="10">AK5</f>
        <v>121</v>
      </c>
      <c r="AL6" s="34">
        <f t="shared" si="6"/>
        <v>0.21487603305785125</v>
      </c>
    </row>
    <row r="7" spans="1:38" x14ac:dyDescent="0.25">
      <c r="A7" s="1" t="s">
        <v>27</v>
      </c>
      <c r="B7" s="2">
        <v>43432</v>
      </c>
      <c r="C7" s="24" t="s">
        <v>34</v>
      </c>
      <c r="D7" s="33">
        <f t="shared" si="0"/>
        <v>99</v>
      </c>
      <c r="E7" s="7">
        <f t="shared" si="1"/>
        <v>595</v>
      </c>
      <c r="F7" s="54">
        <f t="shared" si="7"/>
        <v>0.16638655462184873</v>
      </c>
      <c r="G7" s="33">
        <f>'1st Floor'!G7</f>
        <v>0</v>
      </c>
      <c r="H7" s="7">
        <f>'1st Floor'!K7</f>
        <v>4</v>
      </c>
      <c r="I7" s="7">
        <f>'1st Floor'!O7</f>
        <v>0</v>
      </c>
      <c r="J7" s="7">
        <f>'1st Floor'!S7</f>
        <v>2</v>
      </c>
      <c r="K7" s="7">
        <f t="shared" si="8"/>
        <v>6</v>
      </c>
      <c r="L7" s="9">
        <f t="shared" si="9"/>
        <v>78</v>
      </c>
      <c r="M7" s="34">
        <f t="shared" si="2"/>
        <v>7.6923076923076927E-2</v>
      </c>
      <c r="N7">
        <f>'2nd Floor'!G7</f>
        <v>6</v>
      </c>
      <c r="O7">
        <f>'2nd Floor'!K7</f>
        <v>2</v>
      </c>
      <c r="P7">
        <f>'2nd Floor'!O7</f>
        <v>1</v>
      </c>
      <c r="Q7">
        <f>'2nd Floor'!S7</f>
        <v>12</v>
      </c>
      <c r="R7">
        <f>'2nd Floor'!W7</f>
        <v>5</v>
      </c>
      <c r="S7">
        <f>'2nd Floor'!AA7</f>
        <v>11</v>
      </c>
      <c r="T7">
        <f>'2nd Floor'!AE7</f>
        <v>24</v>
      </c>
      <c r="U7">
        <f>'2nd Floor'!AI7</f>
        <v>13</v>
      </c>
      <c r="V7">
        <f>'2nd Floor'!AM7</f>
        <v>0</v>
      </c>
      <c r="W7">
        <f>'2nd Floor'!AQ7</f>
        <v>0</v>
      </c>
      <c r="X7">
        <f>'2nd Floor'!AU7</f>
        <v>0</v>
      </c>
      <c r="Y7">
        <f>'2nd Floor'!AY7</f>
        <v>2</v>
      </c>
      <c r="Z7">
        <f>'2nd Floor'!BC7</f>
        <v>0</v>
      </c>
      <c r="AA7" s="7">
        <f t="shared" si="4"/>
        <v>76</v>
      </c>
      <c r="AB7">
        <v>396</v>
      </c>
      <c r="AC7" s="34">
        <f t="shared" si="3"/>
        <v>0.19191919191919191</v>
      </c>
      <c r="AD7">
        <f>Concourse!G7</f>
        <v>10</v>
      </c>
      <c r="AE7">
        <f>Concourse!K7</f>
        <v>5</v>
      </c>
      <c r="AF7">
        <f>Concourse!O7</f>
        <v>1</v>
      </c>
      <c r="AG7">
        <f>Concourse!S7</f>
        <v>1</v>
      </c>
      <c r="AH7">
        <f>Concourse!W7</f>
        <v>0</v>
      </c>
      <c r="AI7">
        <f>Concourse!AA7</f>
        <v>0</v>
      </c>
      <c r="AJ7" s="7">
        <f t="shared" si="5"/>
        <v>17</v>
      </c>
      <c r="AK7">
        <f t="shared" si="10"/>
        <v>121</v>
      </c>
      <c r="AL7" s="34">
        <f t="shared" si="6"/>
        <v>0.14049586776859505</v>
      </c>
    </row>
    <row r="8" spans="1:38" x14ac:dyDescent="0.25">
      <c r="A8" s="1" t="s">
        <v>27</v>
      </c>
      <c r="B8" s="2">
        <v>43432</v>
      </c>
      <c r="C8" s="22" t="s">
        <v>35</v>
      </c>
      <c r="D8" s="33">
        <f t="shared" si="0"/>
        <v>134</v>
      </c>
      <c r="E8" s="7">
        <f t="shared" si="1"/>
        <v>595</v>
      </c>
      <c r="F8" s="54">
        <f t="shared" si="7"/>
        <v>0.22521008403361345</v>
      </c>
      <c r="G8" s="33">
        <f>'1st Floor'!G8</f>
        <v>1</v>
      </c>
      <c r="H8" s="7">
        <f>'1st Floor'!K8</f>
        <v>8</v>
      </c>
      <c r="I8" s="7">
        <f>'1st Floor'!O8</f>
        <v>0</v>
      </c>
      <c r="J8" s="7">
        <f>'1st Floor'!S8</f>
        <v>4</v>
      </c>
      <c r="K8" s="7">
        <f t="shared" si="8"/>
        <v>13</v>
      </c>
      <c r="L8" s="9">
        <f t="shared" si="9"/>
        <v>78</v>
      </c>
      <c r="M8" s="34">
        <f t="shared" si="2"/>
        <v>0.16666666666666666</v>
      </c>
      <c r="N8">
        <f>'2nd Floor'!G8</f>
        <v>12</v>
      </c>
      <c r="O8">
        <f>'2nd Floor'!K8</f>
        <v>4</v>
      </c>
      <c r="P8">
        <f>'2nd Floor'!O8</f>
        <v>1</v>
      </c>
      <c r="Q8">
        <f>'2nd Floor'!S8</f>
        <v>12</v>
      </c>
      <c r="R8">
        <f>'2nd Floor'!W8</f>
        <v>8</v>
      </c>
      <c r="S8">
        <f>'2nd Floor'!AA8</f>
        <v>11</v>
      </c>
      <c r="T8">
        <f>'2nd Floor'!AE8</f>
        <v>29</v>
      </c>
      <c r="U8">
        <f>'2nd Floor'!AI8</f>
        <v>9</v>
      </c>
      <c r="V8">
        <f>'2nd Floor'!AM8</f>
        <v>1</v>
      </c>
      <c r="W8">
        <f>'2nd Floor'!AQ8</f>
        <v>0</v>
      </c>
      <c r="X8">
        <f>'2nd Floor'!AU8</f>
        <v>1</v>
      </c>
      <c r="Y8">
        <f>'2nd Floor'!AY8</f>
        <v>0</v>
      </c>
      <c r="Z8">
        <f>'2nd Floor'!BC8</f>
        <v>0</v>
      </c>
      <c r="AA8" s="7">
        <f t="shared" si="4"/>
        <v>88</v>
      </c>
      <c r="AB8">
        <v>396</v>
      </c>
      <c r="AC8" s="34">
        <f t="shared" si="3"/>
        <v>0.22222222222222221</v>
      </c>
      <c r="AD8">
        <f>Concourse!G8</f>
        <v>18</v>
      </c>
      <c r="AE8">
        <f>Concourse!K8</f>
        <v>3</v>
      </c>
      <c r="AF8">
        <f>Concourse!O8</f>
        <v>2</v>
      </c>
      <c r="AG8">
        <f>Concourse!S8</f>
        <v>2</v>
      </c>
      <c r="AH8">
        <f>Concourse!W8</f>
        <v>2</v>
      </c>
      <c r="AI8">
        <f>Concourse!AA8</f>
        <v>6</v>
      </c>
      <c r="AJ8" s="7">
        <f t="shared" si="5"/>
        <v>33</v>
      </c>
      <c r="AK8">
        <f t="shared" si="10"/>
        <v>121</v>
      </c>
      <c r="AL8" s="34">
        <f t="shared" si="6"/>
        <v>0.27272727272727271</v>
      </c>
    </row>
    <row r="9" spans="1:38" x14ac:dyDescent="0.25">
      <c r="A9" s="1" t="s">
        <v>28</v>
      </c>
      <c r="B9" s="2">
        <v>43433</v>
      </c>
      <c r="C9" s="24" t="s">
        <v>34</v>
      </c>
      <c r="D9" s="33">
        <f t="shared" si="0"/>
        <v>123</v>
      </c>
      <c r="E9" s="7">
        <f t="shared" si="1"/>
        <v>595</v>
      </c>
      <c r="F9" s="54">
        <f t="shared" si="7"/>
        <v>0.20672268907563024</v>
      </c>
      <c r="G9" s="33">
        <f>'1st Floor'!G9</f>
        <v>4</v>
      </c>
      <c r="H9" s="7">
        <f>'1st Floor'!K9</f>
        <v>5</v>
      </c>
      <c r="I9" s="7">
        <f>'1st Floor'!O9</f>
        <v>0</v>
      </c>
      <c r="J9" s="7">
        <f>'1st Floor'!S9</f>
        <v>4</v>
      </c>
      <c r="K9" s="7">
        <f t="shared" si="8"/>
        <v>13</v>
      </c>
      <c r="L9" s="9">
        <f t="shared" si="9"/>
        <v>78</v>
      </c>
      <c r="M9" s="34">
        <f t="shared" si="2"/>
        <v>0.16666666666666666</v>
      </c>
      <c r="N9">
        <f>'2nd Floor'!G9</f>
        <v>7</v>
      </c>
      <c r="O9">
        <f>'2nd Floor'!K9</f>
        <v>4</v>
      </c>
      <c r="P9">
        <f>'2nd Floor'!O9</f>
        <v>5</v>
      </c>
      <c r="Q9">
        <f>'2nd Floor'!S9</f>
        <v>14</v>
      </c>
      <c r="R9">
        <f>'2nd Floor'!W9</f>
        <v>2</v>
      </c>
      <c r="S9">
        <f>'2nd Floor'!AA9</f>
        <v>9</v>
      </c>
      <c r="T9">
        <f>'2nd Floor'!AE9</f>
        <v>22</v>
      </c>
      <c r="U9">
        <f>'2nd Floor'!AI9</f>
        <v>16</v>
      </c>
      <c r="V9">
        <f>'2nd Floor'!AM9</f>
        <v>0</v>
      </c>
      <c r="W9">
        <f>'2nd Floor'!AQ9</f>
        <v>0</v>
      </c>
      <c r="X9">
        <f>'2nd Floor'!AU9</f>
        <v>3</v>
      </c>
      <c r="Y9">
        <f>'2nd Floor'!AY9</f>
        <v>0</v>
      </c>
      <c r="Z9">
        <f>'2nd Floor'!BC9</f>
        <v>0</v>
      </c>
      <c r="AA9" s="7">
        <f t="shared" si="4"/>
        <v>82</v>
      </c>
      <c r="AB9">
        <v>396</v>
      </c>
      <c r="AC9" s="34">
        <f t="shared" si="3"/>
        <v>0.20707070707070707</v>
      </c>
      <c r="AD9">
        <f>Concourse!G9</f>
        <v>15</v>
      </c>
      <c r="AE9">
        <f>Concourse!K9</f>
        <v>3</v>
      </c>
      <c r="AF9">
        <f>Concourse!O9</f>
        <v>2</v>
      </c>
      <c r="AG9">
        <f>Concourse!S9</f>
        <v>7</v>
      </c>
      <c r="AH9">
        <f>Concourse!W9</f>
        <v>1</v>
      </c>
      <c r="AI9">
        <f>Concourse!AA9</f>
        <v>0</v>
      </c>
      <c r="AJ9" s="7">
        <f t="shared" si="5"/>
        <v>28</v>
      </c>
      <c r="AK9">
        <f t="shared" si="10"/>
        <v>121</v>
      </c>
      <c r="AL9" s="34">
        <f t="shared" si="6"/>
        <v>0.23140495867768596</v>
      </c>
    </row>
    <row r="10" spans="1:38" x14ac:dyDescent="0.25">
      <c r="A10" s="1" t="s">
        <v>28</v>
      </c>
      <c r="B10" s="2">
        <v>43433</v>
      </c>
      <c r="C10" s="22" t="s">
        <v>35</v>
      </c>
      <c r="D10" s="33">
        <f t="shared" si="0"/>
        <v>80</v>
      </c>
      <c r="E10" s="7">
        <f t="shared" si="1"/>
        <v>595</v>
      </c>
      <c r="F10" s="54">
        <f t="shared" si="7"/>
        <v>0.13445378151260504</v>
      </c>
      <c r="G10" s="33">
        <f>'1st Floor'!G10</f>
        <v>1</v>
      </c>
      <c r="H10" s="7">
        <f>'1st Floor'!K10</f>
        <v>4</v>
      </c>
      <c r="I10" s="7">
        <f>'1st Floor'!O10</f>
        <v>0</v>
      </c>
      <c r="J10" s="7">
        <f>'1st Floor'!S10</f>
        <v>2</v>
      </c>
      <c r="K10" s="7">
        <f t="shared" si="8"/>
        <v>7</v>
      </c>
      <c r="L10" s="9">
        <f t="shared" si="9"/>
        <v>78</v>
      </c>
      <c r="M10" s="34">
        <f t="shared" si="2"/>
        <v>8.9743589743589744E-2</v>
      </c>
      <c r="N10">
        <f>'2nd Floor'!G10</f>
        <v>5</v>
      </c>
      <c r="O10">
        <f>'2nd Floor'!K10</f>
        <v>4</v>
      </c>
      <c r="P10">
        <f>'2nd Floor'!O10</f>
        <v>2</v>
      </c>
      <c r="Q10">
        <f>'2nd Floor'!S10</f>
        <v>11</v>
      </c>
      <c r="R10">
        <f>'2nd Floor'!W10</f>
        <v>6</v>
      </c>
      <c r="S10">
        <f>'2nd Floor'!AA10</f>
        <v>8</v>
      </c>
      <c r="T10">
        <f>'2nd Floor'!AE10</f>
        <v>18</v>
      </c>
      <c r="U10">
        <f>'2nd Floor'!AI10</f>
        <v>8</v>
      </c>
      <c r="V10">
        <f>'2nd Floor'!AM10</f>
        <v>0</v>
      </c>
      <c r="W10">
        <f>'2nd Floor'!AQ10</f>
        <v>1</v>
      </c>
      <c r="X10">
        <f>'2nd Floor'!AU10</f>
        <v>0</v>
      </c>
      <c r="Y10">
        <f>'2nd Floor'!AY10</f>
        <v>0</v>
      </c>
      <c r="Z10">
        <f>'2nd Floor'!BC10</f>
        <v>0</v>
      </c>
      <c r="AA10" s="7">
        <f t="shared" si="4"/>
        <v>63</v>
      </c>
      <c r="AB10">
        <v>396</v>
      </c>
      <c r="AC10" s="34">
        <f t="shared" si="3"/>
        <v>0.15909090909090909</v>
      </c>
      <c r="AD10">
        <f>Concourse!G10</f>
        <v>6</v>
      </c>
      <c r="AE10">
        <f>Concourse!K10</f>
        <v>0</v>
      </c>
      <c r="AF10">
        <f>Concourse!O10</f>
        <v>1</v>
      </c>
      <c r="AG10">
        <f>Concourse!S10</f>
        <v>1</v>
      </c>
      <c r="AH10">
        <f>Concourse!W10</f>
        <v>0</v>
      </c>
      <c r="AI10">
        <f>Concourse!AA10</f>
        <v>2</v>
      </c>
      <c r="AJ10" s="7">
        <f t="shared" si="5"/>
        <v>10</v>
      </c>
      <c r="AK10">
        <f t="shared" si="10"/>
        <v>121</v>
      </c>
      <c r="AL10" s="34">
        <f t="shared" si="6"/>
        <v>8.2644628099173556E-2</v>
      </c>
    </row>
    <row r="11" spans="1:38" x14ac:dyDescent="0.25">
      <c r="A11" s="1" t="s">
        <v>29</v>
      </c>
      <c r="B11" s="2">
        <v>43434</v>
      </c>
      <c r="C11" s="24" t="s">
        <v>34</v>
      </c>
      <c r="D11" s="33">
        <f t="shared" si="0"/>
        <v>109</v>
      </c>
      <c r="E11" s="7">
        <f t="shared" si="1"/>
        <v>595</v>
      </c>
      <c r="F11" s="54">
        <f t="shared" si="7"/>
        <v>0.18319327731092436</v>
      </c>
      <c r="G11" s="33">
        <f>'1st Floor'!G11</f>
        <v>3</v>
      </c>
      <c r="H11" s="7">
        <f>'1st Floor'!K11</f>
        <v>5</v>
      </c>
      <c r="I11" s="7">
        <f>'1st Floor'!O11</f>
        <v>0</v>
      </c>
      <c r="J11" s="7">
        <f>'1st Floor'!S11</f>
        <v>3</v>
      </c>
      <c r="K11" s="7">
        <f t="shared" si="8"/>
        <v>11</v>
      </c>
      <c r="L11" s="9">
        <f t="shared" si="9"/>
        <v>78</v>
      </c>
      <c r="M11" s="34">
        <f t="shared" si="2"/>
        <v>0.14102564102564102</v>
      </c>
      <c r="N11">
        <f>'2nd Floor'!G11</f>
        <v>9</v>
      </c>
      <c r="O11">
        <f>'2nd Floor'!K11</f>
        <v>3</v>
      </c>
      <c r="P11">
        <f>'2nd Floor'!O11</f>
        <v>3</v>
      </c>
      <c r="Q11">
        <f>'2nd Floor'!S11</f>
        <v>11</v>
      </c>
      <c r="R11">
        <f>'2nd Floor'!W11</f>
        <v>4</v>
      </c>
      <c r="S11">
        <f>'2nd Floor'!AA11</f>
        <v>10</v>
      </c>
      <c r="T11">
        <f>'2nd Floor'!AE11</f>
        <v>26</v>
      </c>
      <c r="U11">
        <f>'2nd Floor'!AI11</f>
        <v>11</v>
      </c>
      <c r="V11">
        <f>'2nd Floor'!AM11</f>
        <v>0</v>
      </c>
      <c r="W11">
        <f>'2nd Floor'!AQ11</f>
        <v>0</v>
      </c>
      <c r="X11">
        <f>'2nd Floor'!AU11</f>
        <v>0</v>
      </c>
      <c r="Y11">
        <f>'2nd Floor'!AY11</f>
        <v>0</v>
      </c>
      <c r="Z11">
        <f>'2nd Floor'!BC11</f>
        <v>2</v>
      </c>
      <c r="AA11" s="7">
        <f t="shared" si="4"/>
        <v>79</v>
      </c>
      <c r="AB11">
        <v>396</v>
      </c>
      <c r="AC11" s="34">
        <f t="shared" si="3"/>
        <v>0.1994949494949495</v>
      </c>
      <c r="AD11">
        <f>Concourse!G11</f>
        <v>11</v>
      </c>
      <c r="AE11">
        <f>Concourse!K11</f>
        <v>4</v>
      </c>
      <c r="AF11">
        <f>Concourse!O11</f>
        <v>1</v>
      </c>
      <c r="AG11">
        <f>Concourse!S11</f>
        <v>0</v>
      </c>
      <c r="AH11">
        <f>Concourse!W11</f>
        <v>3</v>
      </c>
      <c r="AI11">
        <f>Concourse!AA11</f>
        <v>0</v>
      </c>
      <c r="AJ11" s="7">
        <f t="shared" si="5"/>
        <v>19</v>
      </c>
      <c r="AK11">
        <f t="shared" si="10"/>
        <v>121</v>
      </c>
      <c r="AL11" s="34">
        <f t="shared" si="6"/>
        <v>0.15702479338842976</v>
      </c>
    </row>
    <row r="12" spans="1:38" x14ac:dyDescent="0.25">
      <c r="A12" s="1" t="s">
        <v>29</v>
      </c>
      <c r="B12" s="2">
        <v>43434</v>
      </c>
      <c r="C12" s="22" t="s">
        <v>35</v>
      </c>
      <c r="D12" s="33">
        <f t="shared" si="0"/>
        <v>128</v>
      </c>
      <c r="E12" s="7">
        <f t="shared" si="1"/>
        <v>595</v>
      </c>
      <c r="F12" s="54">
        <f t="shared" si="7"/>
        <v>0.21512605042016808</v>
      </c>
      <c r="G12" s="33">
        <f>'1st Floor'!G12</f>
        <v>5</v>
      </c>
      <c r="H12" s="7">
        <f>'1st Floor'!K12</f>
        <v>4</v>
      </c>
      <c r="I12" s="7">
        <f>'1st Floor'!O12</f>
        <v>1</v>
      </c>
      <c r="J12" s="7">
        <f>'1st Floor'!S12</f>
        <v>6</v>
      </c>
      <c r="K12" s="7">
        <f t="shared" si="8"/>
        <v>16</v>
      </c>
      <c r="L12" s="9">
        <f t="shared" si="9"/>
        <v>78</v>
      </c>
      <c r="M12" s="34">
        <f t="shared" si="2"/>
        <v>0.20512820512820512</v>
      </c>
      <c r="N12">
        <f>'2nd Floor'!G12</f>
        <v>10</v>
      </c>
      <c r="O12">
        <f>'2nd Floor'!K12</f>
        <v>6</v>
      </c>
      <c r="P12">
        <f>'2nd Floor'!O12</f>
        <v>7</v>
      </c>
      <c r="Q12">
        <f>'2nd Floor'!S12</f>
        <v>18</v>
      </c>
      <c r="R12">
        <f>'2nd Floor'!W12</f>
        <v>5</v>
      </c>
      <c r="S12">
        <f>'2nd Floor'!AA12</f>
        <v>12</v>
      </c>
      <c r="T12">
        <f>'2nd Floor'!AE12</f>
        <v>16</v>
      </c>
      <c r="U12">
        <f>'2nd Floor'!AI12</f>
        <v>13</v>
      </c>
      <c r="V12">
        <f>'2nd Floor'!AM12</f>
        <v>0</v>
      </c>
      <c r="W12">
        <f>'2nd Floor'!AQ12</f>
        <v>2</v>
      </c>
      <c r="X12">
        <f>'2nd Floor'!AU12</f>
        <v>2</v>
      </c>
      <c r="Y12">
        <f>'2nd Floor'!AY12</f>
        <v>0</v>
      </c>
      <c r="Z12">
        <f>'2nd Floor'!BC12</f>
        <v>0</v>
      </c>
      <c r="AA12" s="7">
        <f t="shared" si="4"/>
        <v>91</v>
      </c>
      <c r="AB12">
        <v>396</v>
      </c>
      <c r="AC12" s="34">
        <f t="shared" si="3"/>
        <v>0.22979797979797981</v>
      </c>
      <c r="AD12">
        <f>Concourse!G12</f>
        <v>15</v>
      </c>
      <c r="AE12">
        <f>Concourse!K12</f>
        <v>4</v>
      </c>
      <c r="AF12">
        <f>Concourse!O12</f>
        <v>2</v>
      </c>
      <c r="AG12">
        <f>Concourse!S12</f>
        <v>0</v>
      </c>
      <c r="AH12">
        <f>Concourse!W12</f>
        <v>0</v>
      </c>
      <c r="AI12">
        <f>Concourse!AA12</f>
        <v>0</v>
      </c>
      <c r="AJ12" s="7">
        <f t="shared" si="5"/>
        <v>21</v>
      </c>
      <c r="AK12">
        <f t="shared" si="10"/>
        <v>121</v>
      </c>
      <c r="AL12" s="34">
        <f t="shared" si="6"/>
        <v>0.17355371900826447</v>
      </c>
    </row>
    <row r="13" spans="1:38" x14ac:dyDescent="0.25">
      <c r="A13" s="1" t="s">
        <v>30</v>
      </c>
      <c r="B13" s="2">
        <v>43435</v>
      </c>
      <c r="C13" s="24" t="s">
        <v>34</v>
      </c>
      <c r="D13" s="27" t="s">
        <v>22</v>
      </c>
      <c r="E13" s="7">
        <f t="shared" ref="E13:E34" si="11">L13+AB13+AK13</f>
        <v>595</v>
      </c>
      <c r="F13" s="55" t="s">
        <v>22</v>
      </c>
      <c r="G13" s="27" t="str">
        <f>'1st Floor'!G13</f>
        <v>n/a</v>
      </c>
      <c r="H13" s="17" t="str">
        <f>'1st Floor'!K13</f>
        <v>n/a</v>
      </c>
      <c r="I13" s="17" t="str">
        <f>'1st Floor'!O13</f>
        <v>n/a</v>
      </c>
      <c r="J13" s="17" t="str">
        <f>'1st Floor'!S13</f>
        <v>n/a</v>
      </c>
      <c r="K13" s="17" t="str">
        <f>'1st Floor'!L13</f>
        <v>n/a</v>
      </c>
      <c r="L13" s="9">
        <f t="shared" si="9"/>
        <v>78</v>
      </c>
      <c r="M13" s="35" t="s">
        <v>22</v>
      </c>
      <c r="N13" s="1" t="str">
        <f>'2nd Floor'!G13</f>
        <v>n/a</v>
      </c>
      <c r="O13" s="1" t="str">
        <f>'2nd Floor'!K13</f>
        <v>n/a</v>
      </c>
      <c r="P13" s="1" t="str">
        <f>'2nd Floor'!O13</f>
        <v>n/a</v>
      </c>
      <c r="Q13" s="1" t="str">
        <f>'2nd Floor'!S13</f>
        <v>n/a</v>
      </c>
      <c r="R13" s="1" t="str">
        <f>'2nd Floor'!W13</f>
        <v>n/a</v>
      </c>
      <c r="S13" s="1" t="str">
        <f>'2nd Floor'!AA13</f>
        <v>n/a</v>
      </c>
      <c r="T13" s="1" t="str">
        <f>'2nd Floor'!AE13</f>
        <v>n/a</v>
      </c>
      <c r="U13" s="1" t="str">
        <f>'2nd Floor'!AI13</f>
        <v>n/a</v>
      </c>
      <c r="V13" t="str">
        <f>'2nd Floor'!AM13</f>
        <v>n/a</v>
      </c>
      <c r="W13" s="1" t="str">
        <f>'2nd Floor'!AQ13</f>
        <v>n/a</v>
      </c>
      <c r="X13" s="1" t="str">
        <f>'2nd Floor'!AU13</f>
        <v>n/a</v>
      </c>
      <c r="Y13" s="1" t="str">
        <f>'2nd Floor'!AY13</f>
        <v>n/a</v>
      </c>
      <c r="Z13" s="1" t="str">
        <f>'2nd Floor'!BC13</f>
        <v>n/a</v>
      </c>
      <c r="AA13" s="17" t="s">
        <v>22</v>
      </c>
      <c r="AB13">
        <v>396</v>
      </c>
      <c r="AC13" s="35" t="s">
        <v>22</v>
      </c>
      <c r="AD13" s="1" t="str">
        <f>Concourse!G13</f>
        <v>n/a</v>
      </c>
      <c r="AE13" s="1" t="str">
        <f>Concourse!K13</f>
        <v>n/a</v>
      </c>
      <c r="AF13" s="17" t="s">
        <v>22</v>
      </c>
      <c r="AG13" s="17" t="s">
        <v>22</v>
      </c>
      <c r="AH13" s="17" t="s">
        <v>22</v>
      </c>
      <c r="AI13" s="17" t="s">
        <v>22</v>
      </c>
      <c r="AJ13" s="17" t="s">
        <v>22</v>
      </c>
      <c r="AK13">
        <f t="shared" si="10"/>
        <v>121</v>
      </c>
      <c r="AL13" s="35" t="s">
        <v>22</v>
      </c>
    </row>
    <row r="14" spans="1:38" x14ac:dyDescent="0.25">
      <c r="A14" s="1" t="s">
        <v>30</v>
      </c>
      <c r="B14" s="2">
        <v>43435</v>
      </c>
      <c r="C14" s="22" t="s">
        <v>35</v>
      </c>
      <c r="D14" s="27" t="s">
        <v>22</v>
      </c>
      <c r="E14" s="7">
        <f t="shared" si="11"/>
        <v>595</v>
      </c>
      <c r="F14" s="55" t="s">
        <v>22</v>
      </c>
      <c r="G14" s="27" t="str">
        <f>'1st Floor'!G14</f>
        <v>n/a</v>
      </c>
      <c r="H14" s="17" t="str">
        <f>'1st Floor'!K14</f>
        <v>n/a</v>
      </c>
      <c r="I14" s="17" t="str">
        <f>'1st Floor'!O14</f>
        <v>n/a</v>
      </c>
      <c r="J14" s="17" t="str">
        <f>'1st Floor'!S14</f>
        <v>n/a</v>
      </c>
      <c r="K14" s="17" t="str">
        <f>'1st Floor'!L14</f>
        <v>n/a</v>
      </c>
      <c r="L14" s="9">
        <f t="shared" si="9"/>
        <v>78</v>
      </c>
      <c r="M14" s="35" t="s">
        <v>22</v>
      </c>
      <c r="N14" s="1" t="str">
        <f>'2nd Floor'!G14</f>
        <v>n/a</v>
      </c>
      <c r="O14" s="1" t="str">
        <f>'2nd Floor'!K14</f>
        <v>n/a</v>
      </c>
      <c r="P14" s="1" t="str">
        <f>'2nd Floor'!O14</f>
        <v>n/a</v>
      </c>
      <c r="Q14" s="1" t="str">
        <f>'2nd Floor'!S14</f>
        <v>n/a</v>
      </c>
      <c r="R14" s="1" t="str">
        <f>'2nd Floor'!W14</f>
        <v>n/a</v>
      </c>
      <c r="S14" s="1" t="str">
        <f>'2nd Floor'!AA14</f>
        <v>n/a</v>
      </c>
      <c r="T14" s="1" t="str">
        <f>'2nd Floor'!AE14</f>
        <v>n/a</v>
      </c>
      <c r="U14" s="1" t="str">
        <f>'2nd Floor'!AI14</f>
        <v>n/a</v>
      </c>
      <c r="V14" t="str">
        <f>'2nd Floor'!AM14</f>
        <v>n/a</v>
      </c>
      <c r="W14" s="1" t="str">
        <f>'2nd Floor'!AQ14</f>
        <v>n/a</v>
      </c>
      <c r="X14" s="1" t="str">
        <f>'2nd Floor'!AU14</f>
        <v>n/a</v>
      </c>
      <c r="Y14" s="1" t="str">
        <f>'2nd Floor'!AY14</f>
        <v>n/a</v>
      </c>
      <c r="Z14" s="1" t="str">
        <f>'2nd Floor'!BC14</f>
        <v>n/a</v>
      </c>
      <c r="AA14" s="17" t="s">
        <v>22</v>
      </c>
      <c r="AB14">
        <v>396</v>
      </c>
      <c r="AC14" s="35" t="s">
        <v>22</v>
      </c>
      <c r="AD14" s="1" t="str">
        <f>Concourse!G14</f>
        <v>n/a</v>
      </c>
      <c r="AE14" s="1" t="str">
        <f>Concourse!K14</f>
        <v>n/a</v>
      </c>
      <c r="AF14" s="17" t="s">
        <v>22</v>
      </c>
      <c r="AG14" s="17" t="s">
        <v>22</v>
      </c>
      <c r="AH14" s="17" t="s">
        <v>22</v>
      </c>
      <c r="AI14" s="17" t="s">
        <v>22</v>
      </c>
      <c r="AJ14" s="17" t="s">
        <v>22</v>
      </c>
      <c r="AK14">
        <f t="shared" si="10"/>
        <v>121</v>
      </c>
      <c r="AL14" s="35" t="s">
        <v>22</v>
      </c>
    </row>
    <row r="15" spans="1:38" x14ac:dyDescent="0.25">
      <c r="A15" s="1" t="s">
        <v>31</v>
      </c>
      <c r="B15" s="2">
        <v>43436</v>
      </c>
      <c r="C15" s="24" t="s">
        <v>34</v>
      </c>
      <c r="D15" s="33">
        <f t="shared" ref="D15:D30" si="12">K15+AA15+AJ15</f>
        <v>78</v>
      </c>
      <c r="E15" s="7">
        <f t="shared" si="11"/>
        <v>595</v>
      </c>
      <c r="F15" s="54">
        <f t="shared" si="7"/>
        <v>0.13109243697478992</v>
      </c>
      <c r="G15" s="33">
        <f>'1st Floor'!G15</f>
        <v>2</v>
      </c>
      <c r="H15" s="7">
        <f>'1st Floor'!K15</f>
        <v>0</v>
      </c>
      <c r="I15" s="7">
        <f>'1st Floor'!O15</f>
        <v>0</v>
      </c>
      <c r="J15" s="7">
        <f>'1st Floor'!S15</f>
        <v>1</v>
      </c>
      <c r="K15" s="7">
        <f t="shared" si="8"/>
        <v>3</v>
      </c>
      <c r="L15" s="9">
        <f t="shared" si="9"/>
        <v>78</v>
      </c>
      <c r="M15" s="34">
        <f t="shared" ref="M15:M34" si="13">K15/L15</f>
        <v>3.8461538461538464E-2</v>
      </c>
      <c r="N15">
        <f>'2nd Floor'!G15</f>
        <v>4</v>
      </c>
      <c r="O15">
        <f>'2nd Floor'!K15</f>
        <v>2</v>
      </c>
      <c r="P15">
        <f>'2nd Floor'!O15</f>
        <v>8</v>
      </c>
      <c r="Q15">
        <f>'2nd Floor'!S15</f>
        <v>11</v>
      </c>
      <c r="R15">
        <f>'2nd Floor'!W15</f>
        <v>7</v>
      </c>
      <c r="S15">
        <f>'2nd Floor'!AA15</f>
        <v>6</v>
      </c>
      <c r="T15">
        <f>'2nd Floor'!AE15</f>
        <v>15</v>
      </c>
      <c r="U15">
        <f>'2nd Floor'!AI15</f>
        <v>9</v>
      </c>
      <c r="V15">
        <f>'2nd Floor'!AM15</f>
        <v>0</v>
      </c>
      <c r="W15">
        <f>'2nd Floor'!AQ15</f>
        <v>0</v>
      </c>
      <c r="X15">
        <f>'2nd Floor'!AU15</f>
        <v>1</v>
      </c>
      <c r="Y15">
        <f>'2nd Floor'!AY15</f>
        <v>1</v>
      </c>
      <c r="Z15">
        <f>'2nd Floor'!BC15</f>
        <v>0</v>
      </c>
      <c r="AA15" s="7">
        <f t="shared" si="4"/>
        <v>64</v>
      </c>
      <c r="AB15">
        <v>396</v>
      </c>
      <c r="AC15" s="34">
        <f t="shared" ref="AC15:AC34" si="14">AA15/AB15</f>
        <v>0.16161616161616163</v>
      </c>
      <c r="AD15">
        <f>Concourse!G15</f>
        <v>4</v>
      </c>
      <c r="AE15">
        <f>Concourse!K15</f>
        <v>2</v>
      </c>
      <c r="AF15">
        <f>Concourse!O15</f>
        <v>2</v>
      </c>
      <c r="AG15">
        <f>Concourse!S15</f>
        <v>1</v>
      </c>
      <c r="AH15">
        <f>Concourse!W15</f>
        <v>2</v>
      </c>
      <c r="AI15">
        <f>Concourse!AA15</f>
        <v>0</v>
      </c>
      <c r="AJ15" s="7">
        <f t="shared" si="5"/>
        <v>11</v>
      </c>
      <c r="AK15">
        <f t="shared" si="10"/>
        <v>121</v>
      </c>
      <c r="AL15" s="34">
        <f t="shared" si="6"/>
        <v>9.0909090909090912E-2</v>
      </c>
    </row>
    <row r="16" spans="1:38" x14ac:dyDescent="0.25">
      <c r="A16" s="1" t="s">
        <v>31</v>
      </c>
      <c r="B16" s="2">
        <v>43436</v>
      </c>
      <c r="C16" s="22" t="s">
        <v>35</v>
      </c>
      <c r="D16" s="33">
        <f t="shared" si="12"/>
        <v>104</v>
      </c>
      <c r="E16" s="7">
        <f t="shared" si="11"/>
        <v>595</v>
      </c>
      <c r="F16" s="54">
        <f t="shared" si="7"/>
        <v>0.17478991596638654</v>
      </c>
      <c r="G16" s="33">
        <f>'1st Floor'!G16</f>
        <v>4</v>
      </c>
      <c r="H16" s="7">
        <f>'1st Floor'!K16</f>
        <v>4</v>
      </c>
      <c r="I16" s="7">
        <f>'1st Floor'!O16</f>
        <v>0</v>
      </c>
      <c r="J16" s="7">
        <f>'1st Floor'!S16</f>
        <v>3</v>
      </c>
      <c r="K16" s="7">
        <f t="shared" si="8"/>
        <v>11</v>
      </c>
      <c r="L16" s="9">
        <f t="shared" si="9"/>
        <v>78</v>
      </c>
      <c r="M16" s="34">
        <f t="shared" si="13"/>
        <v>0.14102564102564102</v>
      </c>
      <c r="N16">
        <f>'2nd Floor'!G16</f>
        <v>8</v>
      </c>
      <c r="O16">
        <f>'2nd Floor'!K16</f>
        <v>3</v>
      </c>
      <c r="P16">
        <f>'2nd Floor'!O16</f>
        <v>1</v>
      </c>
      <c r="Q16">
        <f>'2nd Floor'!S16</f>
        <v>14</v>
      </c>
      <c r="R16">
        <f>'2nd Floor'!W16</f>
        <v>6</v>
      </c>
      <c r="S16">
        <f>'2nd Floor'!AA16</f>
        <v>15</v>
      </c>
      <c r="T16">
        <f>'2nd Floor'!AE16</f>
        <v>18</v>
      </c>
      <c r="U16">
        <f>'2nd Floor'!AI16</f>
        <v>7</v>
      </c>
      <c r="V16">
        <f>'2nd Floor'!AM16</f>
        <v>0</v>
      </c>
      <c r="W16">
        <f>'2nd Floor'!AQ16</f>
        <v>0</v>
      </c>
      <c r="X16">
        <f>'2nd Floor'!AU16</f>
        <v>3</v>
      </c>
      <c r="Y16">
        <f>'2nd Floor'!AY16</f>
        <v>2</v>
      </c>
      <c r="Z16">
        <f>'2nd Floor'!BC16</f>
        <v>0</v>
      </c>
      <c r="AA16" s="7">
        <f t="shared" si="4"/>
        <v>77</v>
      </c>
      <c r="AB16">
        <v>396</v>
      </c>
      <c r="AC16" s="34">
        <f t="shared" si="14"/>
        <v>0.19444444444444445</v>
      </c>
      <c r="AD16">
        <f>Concourse!G16</f>
        <v>7</v>
      </c>
      <c r="AE16">
        <f>Concourse!K16</f>
        <v>4</v>
      </c>
      <c r="AF16">
        <f>Concourse!O16</f>
        <v>0</v>
      </c>
      <c r="AG16">
        <f>Concourse!S16</f>
        <v>2</v>
      </c>
      <c r="AH16">
        <f>Concourse!W16</f>
        <v>3</v>
      </c>
      <c r="AI16">
        <f>Concourse!AA16</f>
        <v>0</v>
      </c>
      <c r="AJ16" s="7">
        <f t="shared" si="5"/>
        <v>16</v>
      </c>
      <c r="AK16">
        <f t="shared" si="10"/>
        <v>121</v>
      </c>
      <c r="AL16" s="34">
        <f t="shared" si="6"/>
        <v>0.13223140495867769</v>
      </c>
    </row>
    <row r="17" spans="1:38" x14ac:dyDescent="0.25">
      <c r="A17" s="1" t="s">
        <v>25</v>
      </c>
      <c r="B17" s="2">
        <v>43437</v>
      </c>
      <c r="C17" s="24" t="s">
        <v>34</v>
      </c>
      <c r="D17" s="33">
        <f t="shared" si="12"/>
        <v>146</v>
      </c>
      <c r="E17" s="7">
        <f t="shared" si="11"/>
        <v>595</v>
      </c>
      <c r="F17" s="54">
        <f t="shared" si="7"/>
        <v>0.24537815126050419</v>
      </c>
      <c r="G17" s="33">
        <f>'1st Floor'!G17</f>
        <v>4</v>
      </c>
      <c r="H17" s="7">
        <f>'1st Floor'!K17</f>
        <v>2</v>
      </c>
      <c r="I17" s="7">
        <f>'1st Floor'!O17</f>
        <v>0</v>
      </c>
      <c r="J17" s="7">
        <f>'1st Floor'!S17</f>
        <v>3</v>
      </c>
      <c r="K17" s="7">
        <f t="shared" si="8"/>
        <v>9</v>
      </c>
      <c r="L17" s="9">
        <f t="shared" si="9"/>
        <v>78</v>
      </c>
      <c r="M17" s="34">
        <f t="shared" si="13"/>
        <v>0.11538461538461539</v>
      </c>
      <c r="N17">
        <f>'2nd Floor'!G17</f>
        <v>10</v>
      </c>
      <c r="O17">
        <f>'2nd Floor'!K17</f>
        <v>4</v>
      </c>
      <c r="P17">
        <f>'2nd Floor'!O17</f>
        <v>2</v>
      </c>
      <c r="Q17">
        <f>'2nd Floor'!S17</f>
        <v>16</v>
      </c>
      <c r="R17">
        <f>'2nd Floor'!W17</f>
        <v>8</v>
      </c>
      <c r="S17">
        <f>'2nd Floor'!AA17</f>
        <v>17</v>
      </c>
      <c r="T17">
        <f>'2nd Floor'!AE17</f>
        <v>24</v>
      </c>
      <c r="U17">
        <f>'2nd Floor'!AI17</f>
        <v>18</v>
      </c>
      <c r="V17">
        <f>'2nd Floor'!AM17</f>
        <v>1</v>
      </c>
      <c r="W17">
        <f>'2nd Floor'!AQ17</f>
        <v>0</v>
      </c>
      <c r="X17">
        <f>'2nd Floor'!AU17</f>
        <v>1</v>
      </c>
      <c r="Y17">
        <f>'2nd Floor'!AY17</f>
        <v>1</v>
      </c>
      <c r="Z17">
        <f>'2nd Floor'!BC17</f>
        <v>0</v>
      </c>
      <c r="AA17" s="7">
        <f t="shared" si="4"/>
        <v>102</v>
      </c>
      <c r="AB17">
        <v>396</v>
      </c>
      <c r="AC17" s="34">
        <f t="shared" si="14"/>
        <v>0.25757575757575757</v>
      </c>
      <c r="AD17">
        <f>Concourse!G17</f>
        <v>10</v>
      </c>
      <c r="AE17">
        <f>Concourse!K17</f>
        <v>6</v>
      </c>
      <c r="AF17">
        <f>Concourse!O17</f>
        <v>6</v>
      </c>
      <c r="AG17">
        <f>Concourse!S17</f>
        <v>9</v>
      </c>
      <c r="AH17">
        <f>Concourse!W17</f>
        <v>4</v>
      </c>
      <c r="AI17">
        <f>Concourse!AA17</f>
        <v>0</v>
      </c>
      <c r="AJ17" s="7">
        <f t="shared" si="5"/>
        <v>35</v>
      </c>
      <c r="AK17">
        <f t="shared" si="10"/>
        <v>121</v>
      </c>
      <c r="AL17" s="34">
        <f t="shared" si="6"/>
        <v>0.28925619834710742</v>
      </c>
    </row>
    <row r="18" spans="1:38" x14ac:dyDescent="0.25">
      <c r="A18" s="1" t="s">
        <v>25</v>
      </c>
      <c r="B18" s="2">
        <v>43437</v>
      </c>
      <c r="C18" s="22" t="s">
        <v>35</v>
      </c>
      <c r="D18" s="33">
        <f t="shared" si="12"/>
        <v>144</v>
      </c>
      <c r="E18" s="7">
        <f t="shared" si="11"/>
        <v>595</v>
      </c>
      <c r="F18" s="54">
        <f t="shared" si="7"/>
        <v>0.24201680672268908</v>
      </c>
      <c r="G18" s="33">
        <f>'1st Floor'!G18</f>
        <v>4</v>
      </c>
      <c r="H18" s="7">
        <f>'1st Floor'!K18</f>
        <v>9</v>
      </c>
      <c r="I18" s="7">
        <f>'1st Floor'!O18</f>
        <v>0</v>
      </c>
      <c r="J18" s="7">
        <f>'1st Floor'!S18</f>
        <v>1</v>
      </c>
      <c r="K18" s="7">
        <f t="shared" si="8"/>
        <v>14</v>
      </c>
      <c r="L18" s="9">
        <f t="shared" si="9"/>
        <v>78</v>
      </c>
      <c r="M18" s="34">
        <f t="shared" si="13"/>
        <v>0.17948717948717949</v>
      </c>
      <c r="N18">
        <f>'2nd Floor'!G18</f>
        <v>7</v>
      </c>
      <c r="O18">
        <f>'2nd Floor'!K18</f>
        <v>6</v>
      </c>
      <c r="P18">
        <f>'2nd Floor'!O18</f>
        <v>5</v>
      </c>
      <c r="Q18">
        <f>'2nd Floor'!S18</f>
        <v>17</v>
      </c>
      <c r="R18">
        <f>'2nd Floor'!W18</f>
        <v>7</v>
      </c>
      <c r="S18">
        <f>'2nd Floor'!AA18</f>
        <v>12</v>
      </c>
      <c r="T18">
        <f>'2nd Floor'!AE18</f>
        <v>26</v>
      </c>
      <c r="U18">
        <f>'2nd Floor'!AI18</f>
        <v>10</v>
      </c>
      <c r="V18">
        <f>'2nd Floor'!AM18</f>
        <v>0</v>
      </c>
      <c r="W18">
        <f>'2nd Floor'!AQ18</f>
        <v>1</v>
      </c>
      <c r="X18">
        <f>'2nd Floor'!AU18</f>
        <v>1</v>
      </c>
      <c r="Y18">
        <f>'2nd Floor'!AY18</f>
        <v>1</v>
      </c>
      <c r="Z18">
        <f>'2nd Floor'!BC18</f>
        <v>2</v>
      </c>
      <c r="AA18" s="7">
        <f t="shared" si="4"/>
        <v>95</v>
      </c>
      <c r="AB18">
        <v>396</v>
      </c>
      <c r="AC18" s="34">
        <f t="shared" si="14"/>
        <v>0.23989898989898989</v>
      </c>
      <c r="AD18">
        <f>Concourse!G18</f>
        <v>15</v>
      </c>
      <c r="AE18">
        <f>Concourse!K18</f>
        <v>9</v>
      </c>
      <c r="AF18">
        <f>Concourse!O18</f>
        <v>4</v>
      </c>
      <c r="AG18">
        <f>Concourse!S18</f>
        <v>5</v>
      </c>
      <c r="AH18">
        <f>Concourse!W18</f>
        <v>2</v>
      </c>
      <c r="AI18">
        <f>Concourse!AA18</f>
        <v>0</v>
      </c>
      <c r="AJ18" s="7">
        <f t="shared" si="5"/>
        <v>35</v>
      </c>
      <c r="AK18">
        <f t="shared" si="10"/>
        <v>121</v>
      </c>
      <c r="AL18" s="34">
        <f t="shared" si="6"/>
        <v>0.28925619834710742</v>
      </c>
    </row>
    <row r="19" spans="1:38" x14ac:dyDescent="0.25">
      <c r="A19" s="1" t="s">
        <v>26</v>
      </c>
      <c r="B19" s="2">
        <v>43438</v>
      </c>
      <c r="C19" s="24" t="s">
        <v>34</v>
      </c>
      <c r="D19" s="33">
        <f t="shared" si="12"/>
        <v>141</v>
      </c>
      <c r="E19" s="7">
        <f t="shared" si="11"/>
        <v>595</v>
      </c>
      <c r="F19" s="54">
        <f t="shared" si="7"/>
        <v>0.23697478991596638</v>
      </c>
      <c r="G19" s="33">
        <f>'1st Floor'!G19</f>
        <v>6</v>
      </c>
      <c r="H19" s="7">
        <f>'1st Floor'!K19</f>
        <v>8</v>
      </c>
      <c r="I19" s="7">
        <f>'1st Floor'!O19</f>
        <v>0</v>
      </c>
      <c r="J19" s="7">
        <f>'1st Floor'!S19</f>
        <v>0</v>
      </c>
      <c r="K19" s="7">
        <f t="shared" si="8"/>
        <v>14</v>
      </c>
      <c r="L19" s="9">
        <f t="shared" si="9"/>
        <v>78</v>
      </c>
      <c r="M19" s="34">
        <f t="shared" si="13"/>
        <v>0.17948717948717949</v>
      </c>
      <c r="N19">
        <f>'2nd Floor'!G19</f>
        <v>13</v>
      </c>
      <c r="O19">
        <f>'2nd Floor'!K19</f>
        <v>7</v>
      </c>
      <c r="P19">
        <f>'2nd Floor'!O19</f>
        <v>2</v>
      </c>
      <c r="Q19">
        <f>'2nd Floor'!S19</f>
        <v>18</v>
      </c>
      <c r="R19">
        <f>'2nd Floor'!W19</f>
        <v>9</v>
      </c>
      <c r="S19">
        <f>'2nd Floor'!AA19</f>
        <v>15</v>
      </c>
      <c r="T19">
        <f>'2nd Floor'!AE19</f>
        <v>27</v>
      </c>
      <c r="U19">
        <f>'2nd Floor'!AI19</f>
        <v>12</v>
      </c>
      <c r="V19">
        <f>'2nd Floor'!AM19</f>
        <v>0</v>
      </c>
      <c r="W19">
        <f>'2nd Floor'!AQ19</f>
        <v>0</v>
      </c>
      <c r="X19">
        <f>'2nd Floor'!AU19</f>
        <v>2</v>
      </c>
      <c r="Y19">
        <f>'2nd Floor'!AY19</f>
        <v>1</v>
      </c>
      <c r="Z19">
        <f>'2nd Floor'!BC19</f>
        <v>0</v>
      </c>
      <c r="AA19" s="7">
        <f t="shared" si="4"/>
        <v>106</v>
      </c>
      <c r="AB19">
        <v>396</v>
      </c>
      <c r="AC19" s="34">
        <f t="shared" si="14"/>
        <v>0.26767676767676768</v>
      </c>
      <c r="AD19">
        <f>Concourse!G19</f>
        <v>11</v>
      </c>
      <c r="AE19">
        <f>Concourse!K19</f>
        <v>4</v>
      </c>
      <c r="AF19">
        <f>Concourse!O19</f>
        <v>0</v>
      </c>
      <c r="AG19">
        <f>Concourse!S19</f>
        <v>5</v>
      </c>
      <c r="AH19">
        <f>Concourse!W19</f>
        <v>1</v>
      </c>
      <c r="AI19">
        <f>Concourse!AA19</f>
        <v>0</v>
      </c>
      <c r="AJ19" s="7">
        <f t="shared" si="5"/>
        <v>21</v>
      </c>
      <c r="AK19">
        <f t="shared" si="10"/>
        <v>121</v>
      </c>
      <c r="AL19" s="34">
        <f t="shared" si="6"/>
        <v>0.17355371900826447</v>
      </c>
    </row>
    <row r="20" spans="1:38" x14ac:dyDescent="0.25">
      <c r="A20" s="1" t="s">
        <v>26</v>
      </c>
      <c r="B20" s="2">
        <v>43438</v>
      </c>
      <c r="C20" s="22" t="s">
        <v>35</v>
      </c>
      <c r="D20" s="33">
        <f t="shared" si="12"/>
        <v>131</v>
      </c>
      <c r="E20" s="7">
        <f t="shared" si="11"/>
        <v>595</v>
      </c>
      <c r="F20" s="54">
        <f t="shared" si="7"/>
        <v>0.22016806722689075</v>
      </c>
      <c r="G20" s="33">
        <f>'1st Floor'!G20</f>
        <v>5</v>
      </c>
      <c r="H20" s="7">
        <f>'1st Floor'!K20</f>
        <v>5</v>
      </c>
      <c r="I20" s="7">
        <f>'1st Floor'!O20</f>
        <v>1</v>
      </c>
      <c r="J20" s="7">
        <f>'1st Floor'!S20</f>
        <v>3</v>
      </c>
      <c r="K20" s="7">
        <f t="shared" si="8"/>
        <v>14</v>
      </c>
      <c r="L20" s="9">
        <f t="shared" si="9"/>
        <v>78</v>
      </c>
      <c r="M20" s="34">
        <f t="shared" si="13"/>
        <v>0.17948717948717949</v>
      </c>
      <c r="N20">
        <f>'2nd Floor'!G20</f>
        <v>7</v>
      </c>
      <c r="O20">
        <f>'2nd Floor'!K20</f>
        <v>6</v>
      </c>
      <c r="P20">
        <f>'2nd Floor'!O20</f>
        <v>5</v>
      </c>
      <c r="Q20">
        <f>'2nd Floor'!S20</f>
        <v>14</v>
      </c>
      <c r="R20">
        <f>'2nd Floor'!W20</f>
        <v>8</v>
      </c>
      <c r="S20">
        <f>'2nd Floor'!AA20</f>
        <v>8</v>
      </c>
      <c r="T20">
        <f>'2nd Floor'!AE20</f>
        <v>21</v>
      </c>
      <c r="U20">
        <f>'2nd Floor'!AI20</f>
        <v>9</v>
      </c>
      <c r="V20">
        <f>'2nd Floor'!AM20</f>
        <v>0</v>
      </c>
      <c r="W20">
        <f>'2nd Floor'!AQ20</f>
        <v>0</v>
      </c>
      <c r="X20">
        <f>'2nd Floor'!AU20</f>
        <v>2</v>
      </c>
      <c r="Y20">
        <f>'2nd Floor'!AY20</f>
        <v>0</v>
      </c>
      <c r="Z20">
        <f>'2nd Floor'!BC20</f>
        <v>3</v>
      </c>
      <c r="AA20" s="7">
        <f t="shared" si="4"/>
        <v>83</v>
      </c>
      <c r="AB20">
        <v>396</v>
      </c>
      <c r="AC20" s="34">
        <f t="shared" si="14"/>
        <v>0.20959595959595959</v>
      </c>
      <c r="AD20">
        <f>Concourse!G20</f>
        <v>16</v>
      </c>
      <c r="AE20">
        <f>Concourse!K20</f>
        <v>5</v>
      </c>
      <c r="AF20">
        <f>Concourse!O20</f>
        <v>3</v>
      </c>
      <c r="AG20">
        <f>Concourse!S20</f>
        <v>7</v>
      </c>
      <c r="AH20">
        <f>Concourse!W20</f>
        <v>3</v>
      </c>
      <c r="AI20">
        <f>Concourse!AA20</f>
        <v>0</v>
      </c>
      <c r="AJ20" s="7">
        <f t="shared" si="5"/>
        <v>34</v>
      </c>
      <c r="AK20">
        <f t="shared" si="10"/>
        <v>121</v>
      </c>
      <c r="AL20" s="34">
        <f t="shared" si="6"/>
        <v>0.28099173553719009</v>
      </c>
    </row>
    <row r="21" spans="1:38" x14ac:dyDescent="0.25">
      <c r="A21" s="1" t="s">
        <v>27</v>
      </c>
      <c r="B21" s="2">
        <v>43439</v>
      </c>
      <c r="C21" s="24" t="s">
        <v>34</v>
      </c>
      <c r="D21" s="33">
        <f t="shared" si="12"/>
        <v>133</v>
      </c>
      <c r="E21" s="7">
        <f t="shared" si="11"/>
        <v>595</v>
      </c>
      <c r="F21" s="54">
        <f t="shared" si="7"/>
        <v>0.22352941176470589</v>
      </c>
      <c r="G21" s="33">
        <f>'1st Floor'!G21</f>
        <v>4</v>
      </c>
      <c r="H21" s="7">
        <f>'1st Floor'!K21</f>
        <v>7</v>
      </c>
      <c r="I21" s="7">
        <f>'1st Floor'!O21</f>
        <v>0</v>
      </c>
      <c r="J21" s="7">
        <f>'1st Floor'!S21</f>
        <v>2</v>
      </c>
      <c r="K21" s="7">
        <f t="shared" si="8"/>
        <v>13</v>
      </c>
      <c r="L21" s="9">
        <f t="shared" si="9"/>
        <v>78</v>
      </c>
      <c r="M21" s="34">
        <f t="shared" si="13"/>
        <v>0.16666666666666666</v>
      </c>
      <c r="N21">
        <f>'2nd Floor'!G21</f>
        <v>7</v>
      </c>
      <c r="O21">
        <f>'2nd Floor'!K21</f>
        <v>5</v>
      </c>
      <c r="P21">
        <f>'2nd Floor'!O21</f>
        <v>2</v>
      </c>
      <c r="Q21">
        <f>'2nd Floor'!S21</f>
        <v>20</v>
      </c>
      <c r="R21">
        <f>'2nd Floor'!W21</f>
        <v>8</v>
      </c>
      <c r="S21">
        <f>'2nd Floor'!AA21</f>
        <v>12</v>
      </c>
      <c r="T21">
        <f>'2nd Floor'!AE21</f>
        <v>27</v>
      </c>
      <c r="U21">
        <f>'2nd Floor'!AI21</f>
        <v>14</v>
      </c>
      <c r="V21">
        <f>'2nd Floor'!AM21</f>
        <v>0</v>
      </c>
      <c r="W21">
        <f>'2nd Floor'!AQ21</f>
        <v>0</v>
      </c>
      <c r="X21">
        <f>'2nd Floor'!AU21</f>
        <v>2</v>
      </c>
      <c r="Y21">
        <f>'2nd Floor'!AY21</f>
        <v>0</v>
      </c>
      <c r="Z21">
        <f>'2nd Floor'!BC21</f>
        <v>0</v>
      </c>
      <c r="AA21" s="7">
        <f t="shared" si="4"/>
        <v>97</v>
      </c>
      <c r="AB21">
        <v>396</v>
      </c>
      <c r="AC21" s="34">
        <f t="shared" si="14"/>
        <v>0.24494949494949494</v>
      </c>
      <c r="AD21">
        <f>Concourse!G21</f>
        <v>13</v>
      </c>
      <c r="AE21">
        <f>Concourse!K21</f>
        <v>5</v>
      </c>
      <c r="AF21">
        <f>Concourse!O21</f>
        <v>4</v>
      </c>
      <c r="AG21">
        <f>Concourse!S21</f>
        <v>0</v>
      </c>
      <c r="AH21">
        <f>Concourse!W21</f>
        <v>1</v>
      </c>
      <c r="AI21">
        <f>Concourse!AA21</f>
        <v>0</v>
      </c>
      <c r="AJ21" s="7">
        <f t="shared" si="5"/>
        <v>23</v>
      </c>
      <c r="AK21">
        <f t="shared" si="10"/>
        <v>121</v>
      </c>
      <c r="AL21" s="34">
        <f t="shared" si="6"/>
        <v>0.19008264462809918</v>
      </c>
    </row>
    <row r="22" spans="1:38" x14ac:dyDescent="0.25">
      <c r="A22" s="1" t="s">
        <v>27</v>
      </c>
      <c r="B22" s="2">
        <v>43439</v>
      </c>
      <c r="C22" s="22" t="s">
        <v>35</v>
      </c>
      <c r="D22" s="33">
        <f t="shared" si="12"/>
        <v>145</v>
      </c>
      <c r="E22" s="7">
        <f t="shared" si="11"/>
        <v>595</v>
      </c>
      <c r="F22" s="54">
        <f t="shared" si="7"/>
        <v>0.24369747899159663</v>
      </c>
      <c r="G22" s="33">
        <f>'1st Floor'!G22</f>
        <v>9</v>
      </c>
      <c r="H22" s="7">
        <f>'1st Floor'!K22</f>
        <v>1</v>
      </c>
      <c r="I22" s="7">
        <f>'1st Floor'!O22</f>
        <v>0</v>
      </c>
      <c r="J22" s="7">
        <f>'1st Floor'!S22</f>
        <v>4</v>
      </c>
      <c r="K22" s="7">
        <f t="shared" si="8"/>
        <v>14</v>
      </c>
      <c r="L22" s="9">
        <f t="shared" si="9"/>
        <v>78</v>
      </c>
      <c r="M22" s="34">
        <f t="shared" si="13"/>
        <v>0.17948717948717949</v>
      </c>
      <c r="N22">
        <f>'2nd Floor'!G22</f>
        <v>14</v>
      </c>
      <c r="O22">
        <f>'2nd Floor'!K22</f>
        <v>4</v>
      </c>
      <c r="P22">
        <f>'2nd Floor'!O22</f>
        <v>1</v>
      </c>
      <c r="Q22">
        <f>'2nd Floor'!S22</f>
        <v>16</v>
      </c>
      <c r="R22">
        <f>'2nd Floor'!W22</f>
        <v>8</v>
      </c>
      <c r="S22">
        <f>'2nd Floor'!AA22</f>
        <v>7</v>
      </c>
      <c r="T22">
        <f>'2nd Floor'!AE22</f>
        <v>35</v>
      </c>
      <c r="U22">
        <f>'2nd Floor'!AI22</f>
        <v>14</v>
      </c>
      <c r="V22">
        <f>'2nd Floor'!AM22</f>
        <v>0</v>
      </c>
      <c r="W22">
        <f>'2nd Floor'!AQ22</f>
        <v>0</v>
      </c>
      <c r="X22">
        <f>'2nd Floor'!AU22</f>
        <v>0</v>
      </c>
      <c r="Y22">
        <f>'2nd Floor'!AY22</f>
        <v>2</v>
      </c>
      <c r="Z22">
        <f>'2nd Floor'!BC22</f>
        <v>0</v>
      </c>
      <c r="AA22" s="7">
        <f t="shared" si="4"/>
        <v>101</v>
      </c>
      <c r="AB22">
        <v>396</v>
      </c>
      <c r="AC22" s="34">
        <f t="shared" si="14"/>
        <v>0.25505050505050503</v>
      </c>
      <c r="AD22">
        <f>Concourse!G22</f>
        <v>14</v>
      </c>
      <c r="AE22">
        <f>Concourse!K22</f>
        <v>4</v>
      </c>
      <c r="AF22">
        <f>Concourse!O22</f>
        <v>2</v>
      </c>
      <c r="AG22">
        <f>Concourse!S22</f>
        <v>5</v>
      </c>
      <c r="AH22">
        <f>Concourse!W22</f>
        <v>4</v>
      </c>
      <c r="AI22">
        <f>Concourse!AA22</f>
        <v>1</v>
      </c>
      <c r="AJ22" s="7">
        <f t="shared" si="5"/>
        <v>30</v>
      </c>
      <c r="AK22">
        <f t="shared" si="10"/>
        <v>121</v>
      </c>
      <c r="AL22" s="34">
        <f t="shared" si="6"/>
        <v>0.24793388429752067</v>
      </c>
    </row>
    <row r="23" spans="1:38" x14ac:dyDescent="0.25">
      <c r="A23" s="1" t="s">
        <v>28</v>
      </c>
      <c r="B23" s="2">
        <v>43440</v>
      </c>
      <c r="C23" s="24" t="s">
        <v>34</v>
      </c>
      <c r="D23" s="33">
        <f t="shared" si="12"/>
        <v>163</v>
      </c>
      <c r="E23" s="7">
        <f t="shared" si="11"/>
        <v>595</v>
      </c>
      <c r="F23" s="54">
        <f t="shared" si="7"/>
        <v>0.2739495798319328</v>
      </c>
      <c r="G23" s="33">
        <f>'1st Floor'!G23</f>
        <v>5</v>
      </c>
      <c r="H23" s="7">
        <f>'1st Floor'!K23</f>
        <v>11</v>
      </c>
      <c r="I23" s="7">
        <f>'1st Floor'!O23</f>
        <v>0</v>
      </c>
      <c r="J23" s="7">
        <f>'1st Floor'!S23</f>
        <v>1</v>
      </c>
      <c r="K23" s="7">
        <f t="shared" si="8"/>
        <v>17</v>
      </c>
      <c r="L23" s="9">
        <f t="shared" si="9"/>
        <v>78</v>
      </c>
      <c r="M23" s="34">
        <f t="shared" si="13"/>
        <v>0.21794871794871795</v>
      </c>
      <c r="N23">
        <f>'2nd Floor'!G23</f>
        <v>11</v>
      </c>
      <c r="O23">
        <f>'2nd Floor'!K23</f>
        <v>7</v>
      </c>
      <c r="P23">
        <f>'2nd Floor'!O23</f>
        <v>3</v>
      </c>
      <c r="Q23">
        <f>'2nd Floor'!S23</f>
        <v>19</v>
      </c>
      <c r="R23">
        <f>'2nd Floor'!W23</f>
        <v>9</v>
      </c>
      <c r="S23">
        <f>'2nd Floor'!AA23</f>
        <v>19</v>
      </c>
      <c r="T23">
        <f>'2nd Floor'!AE23</f>
        <v>37</v>
      </c>
      <c r="U23">
        <f>'2nd Floor'!AI23</f>
        <v>15</v>
      </c>
      <c r="V23">
        <f>'2nd Floor'!AM23</f>
        <v>1</v>
      </c>
      <c r="W23">
        <f>'2nd Floor'!AQ23</f>
        <v>0</v>
      </c>
      <c r="X23">
        <f>'2nd Floor'!AU23</f>
        <v>0</v>
      </c>
      <c r="Y23">
        <f>'2nd Floor'!AY23</f>
        <v>1</v>
      </c>
      <c r="Z23">
        <f>'2nd Floor'!BC23</f>
        <v>0</v>
      </c>
      <c r="AA23" s="7">
        <f t="shared" si="4"/>
        <v>122</v>
      </c>
      <c r="AB23">
        <v>396</v>
      </c>
      <c r="AC23" s="34">
        <f t="shared" si="14"/>
        <v>0.30808080808080807</v>
      </c>
      <c r="AD23">
        <f>Concourse!G23</f>
        <v>13</v>
      </c>
      <c r="AE23">
        <f>Concourse!K23</f>
        <v>6</v>
      </c>
      <c r="AF23">
        <f>Concourse!O23</f>
        <v>3</v>
      </c>
      <c r="AG23">
        <f>Concourse!S23</f>
        <v>1</v>
      </c>
      <c r="AH23">
        <f>Concourse!W23</f>
        <v>1</v>
      </c>
      <c r="AI23">
        <f>Concourse!AA23</f>
        <v>0</v>
      </c>
      <c r="AJ23" s="7">
        <f t="shared" si="5"/>
        <v>24</v>
      </c>
      <c r="AK23">
        <f t="shared" si="10"/>
        <v>121</v>
      </c>
      <c r="AL23" s="34">
        <f t="shared" si="6"/>
        <v>0.19834710743801653</v>
      </c>
    </row>
    <row r="24" spans="1:38" x14ac:dyDescent="0.25">
      <c r="A24" s="1" t="s">
        <v>28</v>
      </c>
      <c r="B24" s="2">
        <v>43440</v>
      </c>
      <c r="C24" s="22" t="s">
        <v>35</v>
      </c>
      <c r="D24" s="33">
        <f t="shared" si="12"/>
        <v>94</v>
      </c>
      <c r="E24" s="7">
        <f t="shared" si="11"/>
        <v>595</v>
      </c>
      <c r="F24" s="54">
        <f t="shared" si="7"/>
        <v>0.15798319327731092</v>
      </c>
      <c r="G24" s="33">
        <f>'1st Floor'!G24</f>
        <v>6</v>
      </c>
      <c r="H24" s="7">
        <f>'1st Floor'!K24</f>
        <v>3</v>
      </c>
      <c r="I24" s="7">
        <f>'1st Floor'!O24</f>
        <v>0</v>
      </c>
      <c r="J24" s="7">
        <f>'1st Floor'!S24</f>
        <v>5</v>
      </c>
      <c r="K24" s="7">
        <f t="shared" si="8"/>
        <v>14</v>
      </c>
      <c r="L24" s="9">
        <f t="shared" si="9"/>
        <v>78</v>
      </c>
      <c r="M24" s="34">
        <f t="shared" si="13"/>
        <v>0.17948717948717949</v>
      </c>
      <c r="N24">
        <f>'2nd Floor'!G24</f>
        <v>6</v>
      </c>
      <c r="O24">
        <f>'2nd Floor'!K24</f>
        <v>4</v>
      </c>
      <c r="P24">
        <f>'2nd Floor'!O24</f>
        <v>1</v>
      </c>
      <c r="Q24">
        <f>'2nd Floor'!S24</f>
        <v>9</v>
      </c>
      <c r="R24">
        <f>'2nd Floor'!W24</f>
        <v>7</v>
      </c>
      <c r="S24">
        <f>'2nd Floor'!AA24</f>
        <v>10</v>
      </c>
      <c r="T24">
        <f>'2nd Floor'!AE24</f>
        <v>13</v>
      </c>
      <c r="U24">
        <f>'2nd Floor'!AI24</f>
        <v>8</v>
      </c>
      <c r="V24">
        <f>'2nd Floor'!AM24</f>
        <v>0</v>
      </c>
      <c r="W24">
        <f>'2nd Floor'!AQ24</f>
        <v>0</v>
      </c>
      <c r="X24">
        <f>'2nd Floor'!AU24</f>
        <v>3</v>
      </c>
      <c r="Y24">
        <f>'2nd Floor'!AY24</f>
        <v>5</v>
      </c>
      <c r="Z24">
        <f>'2nd Floor'!BC24</f>
        <v>0</v>
      </c>
      <c r="AA24" s="7">
        <f t="shared" si="4"/>
        <v>66</v>
      </c>
      <c r="AB24">
        <v>396</v>
      </c>
      <c r="AC24" s="34">
        <f t="shared" si="14"/>
        <v>0.16666666666666666</v>
      </c>
      <c r="AD24">
        <f>Concourse!G24</f>
        <v>7</v>
      </c>
      <c r="AE24">
        <f>Concourse!K24</f>
        <v>5</v>
      </c>
      <c r="AF24">
        <f>Concourse!O24</f>
        <v>0</v>
      </c>
      <c r="AG24">
        <f>Concourse!S24</f>
        <v>2</v>
      </c>
      <c r="AH24">
        <f>Concourse!W24</f>
        <v>0</v>
      </c>
      <c r="AI24">
        <f>Concourse!AA24</f>
        <v>0</v>
      </c>
      <c r="AJ24" s="7">
        <f t="shared" si="5"/>
        <v>14</v>
      </c>
      <c r="AK24">
        <f t="shared" si="10"/>
        <v>121</v>
      </c>
      <c r="AL24" s="34">
        <f t="shared" si="6"/>
        <v>0.11570247933884298</v>
      </c>
    </row>
    <row r="25" spans="1:38" x14ac:dyDescent="0.25">
      <c r="A25" s="1" t="s">
        <v>29</v>
      </c>
      <c r="B25" s="2">
        <v>43441</v>
      </c>
      <c r="C25" s="24" t="s">
        <v>34</v>
      </c>
      <c r="D25" s="33">
        <f t="shared" si="12"/>
        <v>111</v>
      </c>
      <c r="E25" s="7">
        <f t="shared" si="11"/>
        <v>595</v>
      </c>
      <c r="F25" s="54">
        <f t="shared" si="7"/>
        <v>0.1865546218487395</v>
      </c>
      <c r="G25" s="33">
        <f>'1st Floor'!G25</f>
        <v>3</v>
      </c>
      <c r="H25" s="7">
        <f>'1st Floor'!K25</f>
        <v>3</v>
      </c>
      <c r="I25" s="7">
        <f>'1st Floor'!O25</f>
        <v>0</v>
      </c>
      <c r="J25" s="7">
        <f>'1st Floor'!S25</f>
        <v>0</v>
      </c>
      <c r="K25" s="7">
        <f t="shared" si="8"/>
        <v>6</v>
      </c>
      <c r="L25" s="9">
        <f t="shared" si="9"/>
        <v>78</v>
      </c>
      <c r="M25" s="34">
        <f t="shared" si="13"/>
        <v>7.6923076923076927E-2</v>
      </c>
      <c r="N25">
        <f>'2nd Floor'!G25</f>
        <v>10</v>
      </c>
      <c r="O25">
        <f>'2nd Floor'!K25</f>
        <v>2</v>
      </c>
      <c r="P25">
        <f>'2nd Floor'!O25</f>
        <v>5</v>
      </c>
      <c r="Q25">
        <f>'2nd Floor'!S25</f>
        <v>14</v>
      </c>
      <c r="R25">
        <f>'2nd Floor'!W25</f>
        <v>8</v>
      </c>
      <c r="S25">
        <f>'2nd Floor'!AA25</f>
        <v>10</v>
      </c>
      <c r="T25">
        <f>'2nd Floor'!AE25</f>
        <v>21</v>
      </c>
      <c r="U25">
        <f>'2nd Floor'!AI25</f>
        <v>10</v>
      </c>
      <c r="V25">
        <f>'2nd Floor'!AM25</f>
        <v>0</v>
      </c>
      <c r="W25">
        <f>'2nd Floor'!AQ25</f>
        <v>0</v>
      </c>
      <c r="X25">
        <f>'2nd Floor'!AU25</f>
        <v>0</v>
      </c>
      <c r="Y25">
        <f>'2nd Floor'!AY25</f>
        <v>0</v>
      </c>
      <c r="Z25">
        <f>'2nd Floor'!BC25</f>
        <v>0</v>
      </c>
      <c r="AA25" s="7">
        <f t="shared" si="4"/>
        <v>80</v>
      </c>
      <c r="AB25">
        <v>396</v>
      </c>
      <c r="AC25" s="34">
        <f t="shared" si="14"/>
        <v>0.20202020202020202</v>
      </c>
      <c r="AD25">
        <f>Concourse!G25</f>
        <v>14</v>
      </c>
      <c r="AE25">
        <f>Concourse!K25</f>
        <v>5</v>
      </c>
      <c r="AF25">
        <f>Concourse!O25</f>
        <v>2</v>
      </c>
      <c r="AG25">
        <f>Concourse!S25</f>
        <v>3</v>
      </c>
      <c r="AH25">
        <f>Concourse!W25</f>
        <v>1</v>
      </c>
      <c r="AI25">
        <f>Concourse!AA25</f>
        <v>0</v>
      </c>
      <c r="AJ25" s="7">
        <f t="shared" si="5"/>
        <v>25</v>
      </c>
      <c r="AK25">
        <f t="shared" si="10"/>
        <v>121</v>
      </c>
      <c r="AL25" s="34">
        <f t="shared" si="6"/>
        <v>0.20661157024793389</v>
      </c>
    </row>
    <row r="26" spans="1:38" x14ac:dyDescent="0.25">
      <c r="A26" s="1" t="s">
        <v>29</v>
      </c>
      <c r="B26" s="2">
        <v>43441</v>
      </c>
      <c r="C26" s="22" t="s">
        <v>35</v>
      </c>
      <c r="D26" s="33">
        <f t="shared" si="12"/>
        <v>138</v>
      </c>
      <c r="E26" s="7">
        <f t="shared" si="11"/>
        <v>595</v>
      </c>
      <c r="F26" s="54">
        <f t="shared" si="7"/>
        <v>0.23193277310924371</v>
      </c>
      <c r="G26" s="33">
        <f>'1st Floor'!G26</f>
        <v>3</v>
      </c>
      <c r="H26" s="7">
        <f>'1st Floor'!K26</f>
        <v>6</v>
      </c>
      <c r="I26" s="7">
        <f>'1st Floor'!O26</f>
        <v>0</v>
      </c>
      <c r="J26" s="7">
        <f>'1st Floor'!S26</f>
        <v>2</v>
      </c>
      <c r="K26" s="7">
        <f t="shared" si="8"/>
        <v>11</v>
      </c>
      <c r="L26" s="9">
        <f t="shared" si="9"/>
        <v>78</v>
      </c>
      <c r="M26" s="34">
        <f t="shared" si="13"/>
        <v>0.14102564102564102</v>
      </c>
      <c r="N26">
        <f>'2nd Floor'!G26</f>
        <v>5</v>
      </c>
      <c r="O26">
        <f>'2nd Floor'!K26</f>
        <v>6</v>
      </c>
      <c r="P26">
        <f>'2nd Floor'!O26</f>
        <v>2</v>
      </c>
      <c r="Q26">
        <f>'2nd Floor'!S26</f>
        <v>13</v>
      </c>
      <c r="R26">
        <f>'2nd Floor'!W26</f>
        <v>11</v>
      </c>
      <c r="S26">
        <f>'2nd Floor'!AA26</f>
        <v>13</v>
      </c>
      <c r="T26">
        <f>'2nd Floor'!AE26</f>
        <v>25</v>
      </c>
      <c r="U26">
        <f>'2nd Floor'!AI26</f>
        <v>10</v>
      </c>
      <c r="V26">
        <f>'2nd Floor'!AM26</f>
        <v>0</v>
      </c>
      <c r="W26">
        <f>'2nd Floor'!AQ26</f>
        <v>2</v>
      </c>
      <c r="X26">
        <f>'2nd Floor'!AU26</f>
        <v>0</v>
      </c>
      <c r="Y26">
        <f>'2nd Floor'!AY26</f>
        <v>1</v>
      </c>
      <c r="Z26">
        <f>'2nd Floor'!BC26</f>
        <v>2</v>
      </c>
      <c r="AA26" s="7">
        <f t="shared" si="4"/>
        <v>90</v>
      </c>
      <c r="AB26">
        <v>396</v>
      </c>
      <c r="AC26" s="34">
        <f t="shared" si="14"/>
        <v>0.22727272727272727</v>
      </c>
      <c r="AD26">
        <f>Concourse!G26</f>
        <v>21</v>
      </c>
      <c r="AE26">
        <f>Concourse!K26</f>
        <v>9</v>
      </c>
      <c r="AF26">
        <f>Concourse!O26</f>
        <v>3</v>
      </c>
      <c r="AG26">
        <f>Concourse!S26</f>
        <v>3</v>
      </c>
      <c r="AH26">
        <f>Concourse!W26</f>
        <v>1</v>
      </c>
      <c r="AI26">
        <f>Concourse!AA26</f>
        <v>0</v>
      </c>
      <c r="AJ26" s="7">
        <f t="shared" si="5"/>
        <v>37</v>
      </c>
      <c r="AK26">
        <f t="shared" si="10"/>
        <v>121</v>
      </c>
      <c r="AL26" s="34">
        <f t="shared" si="6"/>
        <v>0.30578512396694213</v>
      </c>
    </row>
    <row r="27" spans="1:38" x14ac:dyDescent="0.25">
      <c r="A27" s="1" t="s">
        <v>30</v>
      </c>
      <c r="B27" s="2">
        <v>43442</v>
      </c>
      <c r="C27" s="24" t="s">
        <v>34</v>
      </c>
      <c r="D27" s="33">
        <f t="shared" si="12"/>
        <v>86</v>
      </c>
      <c r="E27" s="7">
        <f t="shared" si="11"/>
        <v>595</v>
      </c>
      <c r="F27" s="54">
        <f t="shared" si="7"/>
        <v>0.14453781512605043</v>
      </c>
      <c r="G27" s="33">
        <f>'1st Floor'!G27</f>
        <v>0</v>
      </c>
      <c r="H27" s="7">
        <f>'1st Floor'!K27</f>
        <v>1</v>
      </c>
      <c r="I27" s="7">
        <f>'1st Floor'!O27</f>
        <v>0</v>
      </c>
      <c r="J27" s="7">
        <f>'1st Floor'!S27</f>
        <v>2</v>
      </c>
      <c r="K27" s="7">
        <f t="shared" si="8"/>
        <v>3</v>
      </c>
      <c r="L27" s="9">
        <f t="shared" si="9"/>
        <v>78</v>
      </c>
      <c r="M27" s="34">
        <f t="shared" si="13"/>
        <v>3.8461538461538464E-2</v>
      </c>
      <c r="N27">
        <f>'2nd Floor'!G27</f>
        <v>6</v>
      </c>
      <c r="O27">
        <f>'2nd Floor'!K27</f>
        <v>7</v>
      </c>
      <c r="P27">
        <f>'2nd Floor'!O27</f>
        <v>1</v>
      </c>
      <c r="Q27">
        <f>'2nd Floor'!S27</f>
        <v>12</v>
      </c>
      <c r="R27">
        <f>'2nd Floor'!W27</f>
        <v>6</v>
      </c>
      <c r="S27">
        <f>'2nd Floor'!AA27</f>
        <v>6</v>
      </c>
      <c r="T27">
        <f>'2nd Floor'!AE27</f>
        <v>17</v>
      </c>
      <c r="U27">
        <f>'2nd Floor'!AI27</f>
        <v>9</v>
      </c>
      <c r="V27">
        <f>'2nd Floor'!AM27</f>
        <v>0</v>
      </c>
      <c r="W27">
        <f>'2nd Floor'!AQ27</f>
        <v>0</v>
      </c>
      <c r="X27">
        <f>'2nd Floor'!AU27</f>
        <v>0</v>
      </c>
      <c r="Y27">
        <f>'2nd Floor'!AY27</f>
        <v>0</v>
      </c>
      <c r="Z27">
        <f>'2nd Floor'!BC27</f>
        <v>0</v>
      </c>
      <c r="AA27" s="7">
        <f t="shared" si="4"/>
        <v>64</v>
      </c>
      <c r="AB27">
        <v>396</v>
      </c>
      <c r="AC27" s="34">
        <f t="shared" si="14"/>
        <v>0.16161616161616163</v>
      </c>
      <c r="AD27">
        <f>Concourse!G27</f>
        <v>2</v>
      </c>
      <c r="AE27">
        <f>Concourse!K27</f>
        <v>3</v>
      </c>
      <c r="AF27">
        <f>Concourse!O27</f>
        <v>0</v>
      </c>
      <c r="AG27">
        <f>Concourse!S27</f>
        <v>1</v>
      </c>
      <c r="AH27">
        <f>Concourse!W27</f>
        <v>5</v>
      </c>
      <c r="AI27">
        <f>Concourse!AA27</f>
        <v>8</v>
      </c>
      <c r="AJ27" s="7">
        <f t="shared" si="5"/>
        <v>19</v>
      </c>
      <c r="AK27">
        <f t="shared" si="10"/>
        <v>121</v>
      </c>
      <c r="AL27" s="34">
        <f t="shared" si="6"/>
        <v>0.15702479338842976</v>
      </c>
    </row>
    <row r="28" spans="1:38" x14ac:dyDescent="0.25">
      <c r="A28" s="1" t="s">
        <v>30</v>
      </c>
      <c r="B28" s="2">
        <v>43442</v>
      </c>
      <c r="C28" s="22" t="s">
        <v>35</v>
      </c>
      <c r="D28" s="33">
        <f t="shared" si="12"/>
        <v>171</v>
      </c>
      <c r="E28" s="7">
        <f t="shared" si="11"/>
        <v>595</v>
      </c>
      <c r="F28" s="54">
        <f t="shared" si="7"/>
        <v>0.28739495798319326</v>
      </c>
      <c r="G28" s="33">
        <f>'1st Floor'!G28</f>
        <v>4</v>
      </c>
      <c r="H28" s="7">
        <f>'1st Floor'!K28</f>
        <v>2</v>
      </c>
      <c r="I28" s="7">
        <f>'1st Floor'!O28</f>
        <v>0</v>
      </c>
      <c r="J28" s="7">
        <f>'1st Floor'!S28</f>
        <v>1</v>
      </c>
      <c r="K28" s="7">
        <f t="shared" si="8"/>
        <v>7</v>
      </c>
      <c r="L28" s="9">
        <f t="shared" si="9"/>
        <v>78</v>
      </c>
      <c r="M28" s="34">
        <f t="shared" si="13"/>
        <v>8.9743589743589744E-2</v>
      </c>
      <c r="N28">
        <f>'2nd Floor'!G28</f>
        <v>8</v>
      </c>
      <c r="O28">
        <f>'2nd Floor'!K28</f>
        <v>13</v>
      </c>
      <c r="P28">
        <f>'2nd Floor'!O28</f>
        <v>1</v>
      </c>
      <c r="Q28">
        <f>'2nd Floor'!S28</f>
        <v>23</v>
      </c>
      <c r="R28">
        <f>'2nd Floor'!W28</f>
        <v>12</v>
      </c>
      <c r="S28">
        <f>'2nd Floor'!AA28</f>
        <v>28</v>
      </c>
      <c r="T28">
        <f>'2nd Floor'!AE28</f>
        <v>37</v>
      </c>
      <c r="U28">
        <f>'2nd Floor'!AI28</f>
        <v>12</v>
      </c>
      <c r="V28">
        <f>'2nd Floor'!AM28</f>
        <v>0</v>
      </c>
      <c r="W28">
        <f>'2nd Floor'!AQ28</f>
        <v>0</v>
      </c>
      <c r="X28">
        <f>'2nd Floor'!AU28</f>
        <v>1</v>
      </c>
      <c r="Y28">
        <f>'2nd Floor'!AY28</f>
        <v>0</v>
      </c>
      <c r="Z28">
        <f>'2nd Floor'!BC28</f>
        <v>0</v>
      </c>
      <c r="AA28" s="7">
        <f t="shared" si="4"/>
        <v>135</v>
      </c>
      <c r="AB28">
        <v>396</v>
      </c>
      <c r="AC28" s="34">
        <f t="shared" si="14"/>
        <v>0.34090909090909088</v>
      </c>
      <c r="AD28">
        <f>Concourse!G28</f>
        <v>17</v>
      </c>
      <c r="AE28">
        <f>Concourse!K28</f>
        <v>6</v>
      </c>
      <c r="AF28">
        <f>Concourse!O28</f>
        <v>3</v>
      </c>
      <c r="AG28">
        <f>Concourse!S28</f>
        <v>1</v>
      </c>
      <c r="AH28">
        <f>Concourse!W28</f>
        <v>2</v>
      </c>
      <c r="AI28">
        <f>Concourse!AA28</f>
        <v>0</v>
      </c>
      <c r="AJ28" s="7">
        <f t="shared" si="5"/>
        <v>29</v>
      </c>
      <c r="AK28">
        <f t="shared" si="10"/>
        <v>121</v>
      </c>
      <c r="AL28" s="34">
        <f t="shared" si="6"/>
        <v>0.23966942148760331</v>
      </c>
    </row>
    <row r="29" spans="1:38" x14ac:dyDescent="0.25">
      <c r="A29" s="1" t="s">
        <v>31</v>
      </c>
      <c r="B29" s="2">
        <v>43443</v>
      </c>
      <c r="C29" s="24" t="s">
        <v>34</v>
      </c>
      <c r="D29" s="33">
        <f t="shared" si="12"/>
        <v>61</v>
      </c>
      <c r="E29" s="7">
        <f t="shared" si="11"/>
        <v>595</v>
      </c>
      <c r="F29" s="54">
        <f t="shared" si="7"/>
        <v>0.10252100840336134</v>
      </c>
      <c r="G29" s="33">
        <f>'1st Floor'!G29</f>
        <v>2</v>
      </c>
      <c r="H29" s="7">
        <f>'1st Floor'!K29</f>
        <v>0</v>
      </c>
      <c r="I29" s="7">
        <f>'1st Floor'!O29</f>
        <v>0</v>
      </c>
      <c r="J29" s="7">
        <f>'1st Floor'!S29</f>
        <v>0</v>
      </c>
      <c r="K29" s="7">
        <f t="shared" si="8"/>
        <v>2</v>
      </c>
      <c r="L29" s="9">
        <f t="shared" si="9"/>
        <v>78</v>
      </c>
      <c r="M29" s="34">
        <f t="shared" si="13"/>
        <v>2.564102564102564E-2</v>
      </c>
      <c r="N29">
        <f>'2nd Floor'!G29</f>
        <v>3</v>
      </c>
      <c r="O29">
        <f>'2nd Floor'!K29</f>
        <v>1</v>
      </c>
      <c r="P29">
        <f>'2nd Floor'!O29</f>
        <v>1</v>
      </c>
      <c r="Q29">
        <f>'2nd Floor'!S29</f>
        <v>7</v>
      </c>
      <c r="R29">
        <f>'2nd Floor'!W29</f>
        <v>5</v>
      </c>
      <c r="S29">
        <f>'2nd Floor'!AA29</f>
        <v>3</v>
      </c>
      <c r="T29">
        <f>'2nd Floor'!AE29</f>
        <v>24</v>
      </c>
      <c r="U29">
        <f>'2nd Floor'!AI29</f>
        <v>3</v>
      </c>
      <c r="V29">
        <f>'2nd Floor'!AM29</f>
        <v>0</v>
      </c>
      <c r="W29">
        <f>'2nd Floor'!AQ29</f>
        <v>0</v>
      </c>
      <c r="X29">
        <f>'2nd Floor'!AU29</f>
        <v>0</v>
      </c>
      <c r="Y29">
        <f>'2nd Floor'!AY29</f>
        <v>1</v>
      </c>
      <c r="Z29">
        <f>'2nd Floor'!BC29</f>
        <v>2</v>
      </c>
      <c r="AA29" s="7">
        <f t="shared" si="4"/>
        <v>50</v>
      </c>
      <c r="AB29">
        <v>396</v>
      </c>
      <c r="AC29" s="34">
        <f t="shared" si="14"/>
        <v>0.12626262626262627</v>
      </c>
      <c r="AD29">
        <f>Concourse!G29</f>
        <v>7</v>
      </c>
      <c r="AE29">
        <f>Concourse!K29</f>
        <v>2</v>
      </c>
      <c r="AF29">
        <f>Concourse!O29</f>
        <v>0</v>
      </c>
      <c r="AG29">
        <f>Concourse!S29</f>
        <v>0</v>
      </c>
      <c r="AH29">
        <f>Concourse!W29</f>
        <v>0</v>
      </c>
      <c r="AI29">
        <f>Concourse!AA29</f>
        <v>0</v>
      </c>
      <c r="AJ29" s="7">
        <f t="shared" si="5"/>
        <v>9</v>
      </c>
      <c r="AK29">
        <f t="shared" si="10"/>
        <v>121</v>
      </c>
      <c r="AL29" s="34">
        <f t="shared" si="6"/>
        <v>7.43801652892562E-2</v>
      </c>
    </row>
    <row r="30" spans="1:38" ht="15.75" thickBot="1" x14ac:dyDescent="0.3">
      <c r="A30" s="45" t="s">
        <v>31</v>
      </c>
      <c r="B30" s="46">
        <v>43443</v>
      </c>
      <c r="C30" s="47" t="s">
        <v>35</v>
      </c>
      <c r="D30" s="48">
        <f t="shared" si="12"/>
        <v>125</v>
      </c>
      <c r="E30" s="49">
        <f t="shared" si="11"/>
        <v>595</v>
      </c>
      <c r="F30" s="56">
        <f t="shared" si="7"/>
        <v>0.21008403361344538</v>
      </c>
      <c r="G30" s="48">
        <f>'1st Floor'!G30</f>
        <v>6</v>
      </c>
      <c r="H30" s="49">
        <f>'1st Floor'!K30</f>
        <v>4</v>
      </c>
      <c r="I30" s="49">
        <f>'1st Floor'!O30</f>
        <v>0</v>
      </c>
      <c r="J30" s="49">
        <f>'1st Floor'!S30</f>
        <v>1</v>
      </c>
      <c r="K30" s="49">
        <f t="shared" si="8"/>
        <v>11</v>
      </c>
      <c r="L30" s="50">
        <f t="shared" si="9"/>
        <v>78</v>
      </c>
      <c r="M30" s="51">
        <f t="shared" si="13"/>
        <v>0.14102564102564102</v>
      </c>
      <c r="N30" s="49">
        <f>'2nd Floor'!G30</f>
        <v>8</v>
      </c>
      <c r="O30" s="49">
        <f>'2nd Floor'!K30</f>
        <v>4</v>
      </c>
      <c r="P30" s="49">
        <f>'2nd Floor'!O30</f>
        <v>3</v>
      </c>
      <c r="Q30" s="49">
        <f>'2nd Floor'!S30</f>
        <v>11</v>
      </c>
      <c r="R30" s="49">
        <f>'2nd Floor'!W30</f>
        <v>7</v>
      </c>
      <c r="S30" s="49">
        <f>'2nd Floor'!AA30</f>
        <v>13</v>
      </c>
      <c r="T30" s="49">
        <f>'2nd Floor'!AE30</f>
        <v>38</v>
      </c>
      <c r="U30" s="49">
        <f>'2nd Floor'!AI30</f>
        <v>8</v>
      </c>
      <c r="V30" s="49">
        <f>'2nd Floor'!AM30</f>
        <v>0</v>
      </c>
      <c r="W30" s="49">
        <f>'2nd Floor'!AQ30</f>
        <v>0</v>
      </c>
      <c r="X30" s="49">
        <f>'2nd Floor'!AU30</f>
        <v>0</v>
      </c>
      <c r="Y30" s="49">
        <f>'2nd Floor'!AY30</f>
        <v>2</v>
      </c>
      <c r="Z30" s="49">
        <f>'2nd Floor'!BC30</f>
        <v>2</v>
      </c>
      <c r="AA30" s="49">
        <f t="shared" si="4"/>
        <v>96</v>
      </c>
      <c r="AB30" s="49">
        <v>396</v>
      </c>
      <c r="AC30" s="51">
        <f t="shared" si="14"/>
        <v>0.24242424242424243</v>
      </c>
      <c r="AD30" s="49">
        <f>Concourse!G30</f>
        <v>9</v>
      </c>
      <c r="AE30" s="49">
        <f>Concourse!K30</f>
        <v>3</v>
      </c>
      <c r="AF30" s="49">
        <f>Concourse!O30</f>
        <v>3</v>
      </c>
      <c r="AG30" s="49">
        <f>Concourse!S30</f>
        <v>2</v>
      </c>
      <c r="AH30" s="49">
        <f>Concourse!W30</f>
        <v>1</v>
      </c>
      <c r="AI30" s="49">
        <f>Concourse!AA30</f>
        <v>0</v>
      </c>
      <c r="AJ30" s="49">
        <f t="shared" si="5"/>
        <v>18</v>
      </c>
      <c r="AK30" s="49">
        <f t="shared" si="10"/>
        <v>121</v>
      </c>
      <c r="AL30" s="51">
        <f t="shared" si="6"/>
        <v>0.1487603305785124</v>
      </c>
    </row>
    <row r="31" spans="1:38" x14ac:dyDescent="0.25">
      <c r="A31" s="29" t="s">
        <v>56</v>
      </c>
      <c r="D31" s="64">
        <f>AVERAGE(D5:D30)</f>
        <v>120.45833333333333</v>
      </c>
      <c r="E31" s="74">
        <f t="shared" si="11"/>
        <v>595</v>
      </c>
      <c r="F31" s="73">
        <f t="shared" si="7"/>
        <v>0.20245098039215687</v>
      </c>
      <c r="G31" s="30">
        <f>AVERAGE(G5:G30)</f>
        <v>3.75</v>
      </c>
      <c r="H31" s="30">
        <f>AVERAGE(H5:H30)</f>
        <v>4.375</v>
      </c>
      <c r="I31" s="30">
        <f>AVERAGE(I5:I30)</f>
        <v>0.125</v>
      </c>
      <c r="J31" s="30">
        <v>3.75</v>
      </c>
      <c r="K31" s="30">
        <f>AVERAGE(K5:K30)</f>
        <v>10.541666666666666</v>
      </c>
      <c r="L31" s="9">
        <f>L30</f>
        <v>78</v>
      </c>
      <c r="M31" s="34">
        <f t="shared" si="13"/>
        <v>0.13514957264957264</v>
      </c>
      <c r="N31" s="30">
        <f t="shared" ref="N31:AA31" si="15">AVERAGE(N3:N30)</f>
        <v>7.9615384615384617</v>
      </c>
      <c r="O31" s="30">
        <f t="shared" si="15"/>
        <v>4.7692307692307692</v>
      </c>
      <c r="P31" s="30">
        <f t="shared" si="15"/>
        <v>2.6538461538461537</v>
      </c>
      <c r="Q31" s="30">
        <f t="shared" si="15"/>
        <v>14.461538461538462</v>
      </c>
      <c r="R31" s="30">
        <f t="shared" si="15"/>
        <v>6.884615384615385</v>
      </c>
      <c r="S31" s="30">
        <f t="shared" si="15"/>
        <v>11.846153846153847</v>
      </c>
      <c r="T31" s="30">
        <f t="shared" si="15"/>
        <v>24.96153846153846</v>
      </c>
      <c r="U31" s="30">
        <f t="shared" si="15"/>
        <v>10.923076923076923</v>
      </c>
      <c r="V31" s="30">
        <f t="shared" si="15"/>
        <v>0.11538461538461539</v>
      </c>
      <c r="W31" s="30">
        <f t="shared" si="15"/>
        <v>0.26923076923076922</v>
      </c>
      <c r="X31" s="30">
        <f t="shared" si="15"/>
        <v>1.0384615384615385</v>
      </c>
      <c r="Y31" s="30">
        <f t="shared" si="15"/>
        <v>0.96153846153846156</v>
      </c>
      <c r="Z31" s="30">
        <f t="shared" si="15"/>
        <v>0.76923076923076927</v>
      </c>
      <c r="AA31" s="30">
        <f t="shared" si="15"/>
        <v>87.615384615384613</v>
      </c>
      <c r="AB31">
        <v>396</v>
      </c>
      <c r="AC31" s="34">
        <f t="shared" si="14"/>
        <v>0.22125097125097123</v>
      </c>
      <c r="AD31" s="30">
        <f t="shared" ref="AD31:AJ31" si="16">AVERAGE(AD3:AD30)</f>
        <v>12.423076923076923</v>
      </c>
      <c r="AE31" s="30">
        <f t="shared" si="16"/>
        <v>4.6923076923076925</v>
      </c>
      <c r="AF31" s="30">
        <f t="shared" si="16"/>
        <v>2.0769230769230771</v>
      </c>
      <c r="AG31" s="30">
        <f t="shared" si="16"/>
        <v>2.9615384615384617</v>
      </c>
      <c r="AH31" s="30">
        <f t="shared" si="16"/>
        <v>1.4615384615384615</v>
      </c>
      <c r="AI31" s="30">
        <f t="shared" si="16"/>
        <v>0.73076923076923073</v>
      </c>
      <c r="AJ31" s="30">
        <f t="shared" si="16"/>
        <v>24.346153846153847</v>
      </c>
      <c r="AK31" s="7">
        <f t="shared" si="10"/>
        <v>121</v>
      </c>
      <c r="AL31" s="34">
        <f t="shared" si="6"/>
        <v>0.20120788302606485</v>
      </c>
    </row>
    <row r="32" spans="1:38" x14ac:dyDescent="0.25">
      <c r="A32" s="29" t="s">
        <v>64</v>
      </c>
      <c r="D32" s="64">
        <f>MEDIAN(D5:D30)</f>
        <v>126.5</v>
      </c>
      <c r="E32" s="74">
        <f t="shared" si="11"/>
        <v>595</v>
      </c>
      <c r="F32" s="73">
        <f t="shared" si="7"/>
        <v>0.21260504201680672</v>
      </c>
      <c r="G32" s="30">
        <f>MEDIAN(G5:G30)</f>
        <v>4</v>
      </c>
      <c r="H32" s="30">
        <f>MEDIAN(H5:H30)</f>
        <v>4</v>
      </c>
      <c r="I32" s="30">
        <f>MEDIAN(I5:I30)</f>
        <v>0</v>
      </c>
      <c r="J32" s="30">
        <f>MEDIAN(J5:J30)</f>
        <v>2</v>
      </c>
      <c r="K32" s="30">
        <f>MEDIAN(K5:K30)</f>
        <v>11</v>
      </c>
      <c r="L32" s="9">
        <f>L31</f>
        <v>78</v>
      </c>
      <c r="M32" s="34">
        <f t="shared" si="13"/>
        <v>0.14102564102564102</v>
      </c>
      <c r="N32" s="30">
        <f>MEDIAN(N3:N30)</f>
        <v>8</v>
      </c>
      <c r="O32" s="30">
        <f t="shared" ref="O32:AA32" si="17">MEDIAN(O3:O30)</f>
        <v>4</v>
      </c>
      <c r="P32" s="30">
        <f t="shared" si="17"/>
        <v>2</v>
      </c>
      <c r="Q32" s="30">
        <f t="shared" si="17"/>
        <v>14</v>
      </c>
      <c r="R32" s="30">
        <f t="shared" si="17"/>
        <v>7</v>
      </c>
      <c r="S32" s="30">
        <f t="shared" si="17"/>
        <v>11.5</v>
      </c>
      <c r="T32" s="30">
        <f t="shared" si="17"/>
        <v>24</v>
      </c>
      <c r="U32" s="30">
        <f t="shared" si="17"/>
        <v>10.5</v>
      </c>
      <c r="V32" s="30">
        <f t="shared" si="17"/>
        <v>0</v>
      </c>
      <c r="W32" s="30">
        <f t="shared" si="17"/>
        <v>0</v>
      </c>
      <c r="X32" s="30">
        <f t="shared" si="17"/>
        <v>1</v>
      </c>
      <c r="Y32" s="30">
        <f t="shared" si="17"/>
        <v>1</v>
      </c>
      <c r="Z32" s="30">
        <f t="shared" si="17"/>
        <v>0</v>
      </c>
      <c r="AA32" s="30">
        <f t="shared" si="17"/>
        <v>87</v>
      </c>
      <c r="AB32">
        <v>396</v>
      </c>
      <c r="AC32" s="34">
        <f t="shared" si="14"/>
        <v>0.2196969696969697</v>
      </c>
      <c r="AD32" s="30">
        <f>MEDIAN(AD3:AD30)</f>
        <v>13</v>
      </c>
      <c r="AE32" s="30">
        <f t="shared" ref="AE32:AJ32" si="18">MEDIAN(AE3:AE30)</f>
        <v>4.5</v>
      </c>
      <c r="AF32" s="30">
        <f t="shared" si="18"/>
        <v>2</v>
      </c>
      <c r="AG32" s="30">
        <f t="shared" si="18"/>
        <v>2</v>
      </c>
      <c r="AH32" s="30">
        <f t="shared" si="18"/>
        <v>1</v>
      </c>
      <c r="AI32" s="30">
        <f t="shared" si="18"/>
        <v>0</v>
      </c>
      <c r="AJ32" s="30">
        <f t="shared" si="18"/>
        <v>23.5</v>
      </c>
      <c r="AK32" s="7">
        <f t="shared" si="10"/>
        <v>121</v>
      </c>
      <c r="AL32" s="34">
        <f>AJ32/AK32</f>
        <v>0.19421487603305784</v>
      </c>
    </row>
    <row r="33" spans="1:38" x14ac:dyDescent="0.25">
      <c r="A33" s="29" t="s">
        <v>65</v>
      </c>
      <c r="D33" s="65">
        <f>MIN(D5:D30)</f>
        <v>61</v>
      </c>
      <c r="E33" s="74">
        <f t="shared" si="11"/>
        <v>595</v>
      </c>
      <c r="F33" s="73">
        <f t="shared" si="7"/>
        <v>0.10252100840336134</v>
      </c>
      <c r="G33" s="52">
        <f>MIN(G5:G30)</f>
        <v>0</v>
      </c>
      <c r="H33" s="52">
        <f>MIN(H5:H30)</f>
        <v>0</v>
      </c>
      <c r="I33" s="52">
        <f>MIN(I5:I30)</f>
        <v>0</v>
      </c>
      <c r="J33" s="52">
        <f>MIN(J5:J30)</f>
        <v>0</v>
      </c>
      <c r="K33" s="52">
        <f>MIN(K5:K30)</f>
        <v>2</v>
      </c>
      <c r="L33" s="9">
        <f>L32</f>
        <v>78</v>
      </c>
      <c r="M33" s="34">
        <f t="shared" si="13"/>
        <v>2.564102564102564E-2</v>
      </c>
      <c r="N33">
        <f>MIN(N3:N30)</f>
        <v>2</v>
      </c>
      <c r="O33">
        <f t="shared" ref="O33:AA33" si="19">MIN(O3:O30)</f>
        <v>1</v>
      </c>
      <c r="P33">
        <f t="shared" si="19"/>
        <v>0</v>
      </c>
      <c r="Q33">
        <f t="shared" si="19"/>
        <v>7</v>
      </c>
      <c r="R33">
        <f t="shared" si="19"/>
        <v>2</v>
      </c>
      <c r="S33">
        <f t="shared" si="19"/>
        <v>3</v>
      </c>
      <c r="T33">
        <f t="shared" si="19"/>
        <v>13</v>
      </c>
      <c r="U33">
        <f t="shared" si="19"/>
        <v>3</v>
      </c>
      <c r="V33">
        <f t="shared" si="19"/>
        <v>0</v>
      </c>
      <c r="W33">
        <f t="shared" si="19"/>
        <v>0</v>
      </c>
      <c r="X33">
        <f t="shared" si="19"/>
        <v>0</v>
      </c>
      <c r="Y33">
        <f t="shared" si="19"/>
        <v>0</v>
      </c>
      <c r="Z33">
        <f t="shared" si="19"/>
        <v>0</v>
      </c>
      <c r="AA33">
        <f t="shared" si="19"/>
        <v>50</v>
      </c>
      <c r="AB33">
        <v>396</v>
      </c>
      <c r="AC33" s="34">
        <f t="shared" si="14"/>
        <v>0.12626262626262627</v>
      </c>
      <c r="AD33">
        <f>MIN(AD3:AD30)</f>
        <v>2</v>
      </c>
      <c r="AE33">
        <f t="shared" ref="AE33:AJ33" si="20">MIN(AE3:AE30)</f>
        <v>0</v>
      </c>
      <c r="AF33">
        <f t="shared" si="20"/>
        <v>0</v>
      </c>
      <c r="AG33">
        <f t="shared" si="20"/>
        <v>0</v>
      </c>
      <c r="AH33">
        <f t="shared" si="20"/>
        <v>0</v>
      </c>
      <c r="AI33">
        <f t="shared" si="20"/>
        <v>0</v>
      </c>
      <c r="AJ33">
        <f t="shared" si="20"/>
        <v>9</v>
      </c>
      <c r="AK33" s="7">
        <f>AK32</f>
        <v>121</v>
      </c>
      <c r="AL33" s="34">
        <f>AJ33/AK33</f>
        <v>7.43801652892562E-2</v>
      </c>
    </row>
    <row r="34" spans="1:38" x14ac:dyDescent="0.25">
      <c r="A34" s="29" t="s">
        <v>66</v>
      </c>
      <c r="D34" s="65">
        <f>MAX(D5:D30)</f>
        <v>171</v>
      </c>
      <c r="E34" s="74">
        <f t="shared" si="11"/>
        <v>600</v>
      </c>
      <c r="F34" s="73">
        <f t="shared" si="7"/>
        <v>0.28499999999999998</v>
      </c>
      <c r="G34" s="52">
        <f>MAX(G5:G30)</f>
        <v>9</v>
      </c>
      <c r="H34" s="52">
        <f>MAX(H5:H30)</f>
        <v>11</v>
      </c>
      <c r="I34" s="52">
        <f>MAX(I5:I30)</f>
        <v>1</v>
      </c>
      <c r="J34" s="52">
        <f>MAX(J5:J30)</f>
        <v>6</v>
      </c>
      <c r="K34" s="52">
        <f>MAX(K5:K30)</f>
        <v>17</v>
      </c>
      <c r="L34" s="9">
        <f>L33</f>
        <v>78</v>
      </c>
      <c r="M34" s="34">
        <f t="shared" si="13"/>
        <v>0.21794871794871795</v>
      </c>
      <c r="N34">
        <f>MAX(N3:N30)</f>
        <v>14</v>
      </c>
      <c r="O34">
        <f t="shared" ref="O34:AA34" si="21">MAX(O3:O30)</f>
        <v>13</v>
      </c>
      <c r="P34">
        <f t="shared" si="21"/>
        <v>8</v>
      </c>
      <c r="Q34">
        <f t="shared" si="21"/>
        <v>23</v>
      </c>
      <c r="R34">
        <f t="shared" si="21"/>
        <v>12</v>
      </c>
      <c r="S34">
        <f t="shared" si="21"/>
        <v>28</v>
      </c>
      <c r="T34">
        <f t="shared" si="21"/>
        <v>38</v>
      </c>
      <c r="U34">
        <f t="shared" si="21"/>
        <v>18</v>
      </c>
      <c r="V34">
        <f t="shared" si="21"/>
        <v>1</v>
      </c>
      <c r="W34">
        <f t="shared" si="21"/>
        <v>2</v>
      </c>
      <c r="X34">
        <f t="shared" si="21"/>
        <v>3</v>
      </c>
      <c r="Y34">
        <f t="shared" si="21"/>
        <v>5</v>
      </c>
      <c r="Z34">
        <f t="shared" si="21"/>
        <v>5</v>
      </c>
      <c r="AA34">
        <f t="shared" si="21"/>
        <v>135</v>
      </c>
      <c r="AB34">
        <v>396</v>
      </c>
      <c r="AC34" s="34">
        <f t="shared" si="14"/>
        <v>0.34090909090909088</v>
      </c>
      <c r="AD34">
        <f>MAX(AD3:AD30)</f>
        <v>28</v>
      </c>
      <c r="AE34">
        <f t="shared" ref="AE34:AJ34" si="22">MAX(AE3:AE30)</f>
        <v>11</v>
      </c>
      <c r="AF34">
        <f t="shared" si="22"/>
        <v>6</v>
      </c>
      <c r="AG34">
        <f t="shared" si="22"/>
        <v>14</v>
      </c>
      <c r="AH34">
        <f t="shared" si="22"/>
        <v>5</v>
      </c>
      <c r="AI34">
        <f t="shared" si="22"/>
        <v>8</v>
      </c>
      <c r="AJ34">
        <f t="shared" si="22"/>
        <v>43</v>
      </c>
      <c r="AK34">
        <v>126</v>
      </c>
      <c r="AL34" s="34">
        <f>AJ34/AK34</f>
        <v>0.34126984126984128</v>
      </c>
    </row>
    <row r="35" spans="1:38" ht="15.75" thickBot="1" x14ac:dyDescent="0.3">
      <c r="A35" s="29"/>
      <c r="G35" s="52"/>
      <c r="H35" s="52"/>
      <c r="I35" s="52"/>
      <c r="J35" s="52"/>
      <c r="K35" s="52"/>
      <c r="L35" s="9"/>
      <c r="M35" s="31"/>
      <c r="AC35" s="31"/>
    </row>
    <row r="36" spans="1:38" ht="15.75" thickBot="1" x14ac:dyDescent="0.3">
      <c r="A36" s="44"/>
      <c r="B36" t="s">
        <v>68</v>
      </c>
    </row>
  </sheetData>
  <mergeCells count="5">
    <mergeCell ref="D1:F1"/>
    <mergeCell ref="A1:C1"/>
    <mergeCell ref="G1:M1"/>
    <mergeCell ref="N1:AC1"/>
    <mergeCell ref="AD1:AL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workbookViewId="0">
      <pane xSplit="3" ySplit="2" topLeftCell="D6" activePane="bottomRight" state="frozen"/>
      <selection pane="topRight" activeCell="D1" sqref="D1"/>
      <selection pane="bottomLeft" activeCell="A3" sqref="A3"/>
      <selection pane="bottomRight" activeCell="L18" sqref="L18"/>
    </sheetView>
  </sheetViews>
  <sheetFormatPr defaultRowHeight="15" x14ac:dyDescent="0.25"/>
  <cols>
    <col min="2" max="2" width="11.7109375" customWidth="1"/>
    <col min="3" max="3" width="11.7109375" style="1" customWidth="1"/>
    <col min="4" max="4" width="7.5703125" customWidth="1"/>
    <col min="5" max="5" width="7.28515625" customWidth="1"/>
    <col min="6" max="6" width="5.42578125" customWidth="1"/>
    <col min="7" max="7" width="5.28515625" customWidth="1"/>
    <col min="8" max="8" width="6.85546875" customWidth="1"/>
    <col min="9" max="9" width="7" customWidth="1"/>
    <col min="10" max="10" width="5.5703125" customWidth="1"/>
    <col min="11" max="11" width="5.85546875" customWidth="1"/>
    <col min="12" max="12" width="7.140625" customWidth="1"/>
    <col min="13" max="13" width="7.42578125" customWidth="1"/>
    <col min="14" max="14" width="6" customWidth="1"/>
    <col min="15" max="15" width="5" customWidth="1"/>
    <col min="16" max="16" width="7.42578125" customWidth="1"/>
    <col min="17" max="17" width="7.140625" customWidth="1"/>
    <col min="18" max="19" width="5.42578125" customWidth="1"/>
    <col min="20" max="20" width="5" customWidth="1"/>
    <col min="21" max="21" width="4.7109375" customWidth="1"/>
    <col min="22" max="22" width="5.42578125" customWidth="1"/>
    <col min="23" max="23" width="5.5703125" customWidth="1"/>
    <col min="24" max="24" width="5.42578125" customWidth="1"/>
    <col min="25" max="26" width="5.5703125" customWidth="1"/>
    <col min="27" max="27" width="5.140625" customWidth="1"/>
    <col min="28" max="29" width="5.42578125" customWidth="1"/>
    <col min="30" max="30" width="5.28515625" customWidth="1"/>
    <col min="31" max="32" width="5" customWidth="1"/>
    <col min="33" max="33" width="5.28515625" customWidth="1"/>
    <col min="34" max="35" width="5.140625" customWidth="1"/>
    <col min="36" max="37" width="5.42578125" customWidth="1"/>
    <col min="38" max="38" width="5.140625" customWidth="1"/>
    <col min="39" max="39" width="4.85546875" customWidth="1"/>
    <col min="40" max="42" width="5.7109375" customWidth="1"/>
    <col min="43" max="43" width="5.28515625" customWidth="1"/>
    <col min="44" max="44" width="5.5703125" customWidth="1"/>
    <col min="45" max="45" width="5.28515625" customWidth="1"/>
    <col min="46" max="46" width="5.7109375" customWidth="1"/>
    <col min="47" max="47" width="5.5703125" customWidth="1"/>
    <col min="48" max="48" width="5.7109375" customWidth="1"/>
    <col min="49" max="49" width="5.85546875" customWidth="1"/>
    <col min="50" max="50" width="5.7109375" customWidth="1"/>
    <col min="51" max="51" width="5.28515625" customWidth="1"/>
    <col min="52" max="53" width="5.42578125" customWidth="1"/>
    <col min="54" max="54" width="6.140625" customWidth="1"/>
  </cols>
  <sheetData>
    <row r="1" spans="1:19" s="25" customFormat="1" x14ac:dyDescent="0.25">
      <c r="A1" s="78" t="s">
        <v>36</v>
      </c>
      <c r="B1" s="78"/>
      <c r="C1" s="79"/>
      <c r="D1" s="83" t="s">
        <v>9</v>
      </c>
      <c r="E1" s="84"/>
      <c r="F1" s="84"/>
      <c r="G1" s="86"/>
      <c r="H1" s="87" t="s">
        <v>7</v>
      </c>
      <c r="I1" s="84"/>
      <c r="J1" s="84"/>
      <c r="K1" s="86"/>
      <c r="L1" s="87" t="s">
        <v>10</v>
      </c>
      <c r="M1" s="84"/>
      <c r="N1" s="84"/>
      <c r="O1" s="86"/>
      <c r="P1" s="88" t="s">
        <v>11</v>
      </c>
      <c r="Q1" s="78"/>
      <c r="R1" s="78"/>
      <c r="S1" s="78"/>
    </row>
    <row r="2" spans="1:19" s="10" customFormat="1" ht="24.75" x14ac:dyDescent="0.25">
      <c r="A2" s="13" t="s">
        <v>24</v>
      </c>
      <c r="B2" s="13" t="s">
        <v>32</v>
      </c>
      <c r="C2" s="23" t="s">
        <v>33</v>
      </c>
      <c r="D2" s="21" t="s">
        <v>23</v>
      </c>
      <c r="E2" s="13" t="s">
        <v>1</v>
      </c>
      <c r="F2" s="13" t="s">
        <v>2</v>
      </c>
      <c r="G2" s="68" t="s">
        <v>0</v>
      </c>
      <c r="H2" s="13" t="s">
        <v>23</v>
      </c>
      <c r="I2" s="13" t="s">
        <v>1</v>
      </c>
      <c r="J2" s="13" t="s">
        <v>2</v>
      </c>
      <c r="K2" s="14" t="s">
        <v>0</v>
      </c>
      <c r="L2" s="13" t="s">
        <v>23</v>
      </c>
      <c r="M2" s="13" t="s">
        <v>1</v>
      </c>
      <c r="N2" s="13" t="s">
        <v>2</v>
      </c>
      <c r="O2" s="14" t="s">
        <v>0</v>
      </c>
      <c r="P2" s="13" t="s">
        <v>23</v>
      </c>
      <c r="Q2" s="13" t="s">
        <v>1</v>
      </c>
      <c r="R2" s="13" t="s">
        <v>2</v>
      </c>
      <c r="S2" s="15" t="s">
        <v>0</v>
      </c>
    </row>
    <row r="3" spans="1:19" x14ac:dyDescent="0.25">
      <c r="A3" s="1" t="s">
        <v>25</v>
      </c>
      <c r="B3" s="2">
        <v>43430</v>
      </c>
      <c r="C3" s="24" t="s">
        <v>34</v>
      </c>
      <c r="D3" s="4"/>
      <c r="E3" s="4"/>
      <c r="F3" s="4">
        <v>15</v>
      </c>
      <c r="G3" s="5">
        <v>15</v>
      </c>
      <c r="H3" s="4"/>
      <c r="I3" s="4"/>
      <c r="J3" s="4">
        <v>12</v>
      </c>
      <c r="K3" s="11">
        <v>12</v>
      </c>
      <c r="L3" s="4"/>
      <c r="M3" s="4"/>
      <c r="N3" s="4"/>
      <c r="O3" s="11">
        <v>0</v>
      </c>
      <c r="P3" s="4"/>
      <c r="Q3" s="4"/>
      <c r="R3" s="4">
        <v>1</v>
      </c>
      <c r="S3" s="11">
        <v>1</v>
      </c>
    </row>
    <row r="4" spans="1:19" x14ac:dyDescent="0.25">
      <c r="A4" s="1" t="s">
        <v>25</v>
      </c>
      <c r="B4" s="2">
        <v>43430</v>
      </c>
      <c r="C4" s="22" t="s">
        <v>35</v>
      </c>
      <c r="D4" s="7"/>
      <c r="E4" s="7"/>
      <c r="F4" s="7">
        <v>18</v>
      </c>
      <c r="G4" s="8">
        <v>18</v>
      </c>
      <c r="H4" s="7">
        <v>1</v>
      </c>
      <c r="I4" s="7"/>
      <c r="J4" s="7">
        <v>2</v>
      </c>
      <c r="K4" s="12">
        <v>3</v>
      </c>
      <c r="L4" s="7"/>
      <c r="M4" s="7"/>
      <c r="N4" s="7"/>
      <c r="O4" s="12">
        <v>0</v>
      </c>
      <c r="P4" s="7"/>
      <c r="Q4" s="7"/>
      <c r="R4" s="7">
        <v>1</v>
      </c>
      <c r="S4" s="12">
        <v>1</v>
      </c>
    </row>
    <row r="5" spans="1:19" x14ac:dyDescent="0.25">
      <c r="A5" s="1" t="s">
        <v>26</v>
      </c>
      <c r="B5" s="2">
        <v>43431</v>
      </c>
      <c r="C5" s="24" t="s">
        <v>34</v>
      </c>
      <c r="D5" s="7">
        <v>3</v>
      </c>
      <c r="E5" s="7"/>
      <c r="F5" s="7"/>
      <c r="G5" s="8">
        <v>3</v>
      </c>
      <c r="H5" s="7">
        <v>2</v>
      </c>
      <c r="I5" s="7"/>
      <c r="J5" s="7">
        <v>1</v>
      </c>
      <c r="K5" s="12">
        <v>3</v>
      </c>
      <c r="L5" s="7"/>
      <c r="M5" s="7"/>
      <c r="N5" s="7"/>
      <c r="O5" s="12">
        <v>0</v>
      </c>
      <c r="P5" s="7"/>
      <c r="Q5" s="7"/>
      <c r="R5" s="7">
        <v>1</v>
      </c>
      <c r="S5" s="12">
        <v>1</v>
      </c>
    </row>
    <row r="6" spans="1:19" x14ac:dyDescent="0.25">
      <c r="A6" s="1" t="s">
        <v>26</v>
      </c>
      <c r="B6" s="2">
        <v>43431</v>
      </c>
      <c r="C6" s="22" t="s">
        <v>35</v>
      </c>
      <c r="D6" s="7"/>
      <c r="E6" s="7">
        <v>1</v>
      </c>
      <c r="F6" s="7">
        <v>5</v>
      </c>
      <c r="G6" s="8">
        <v>6</v>
      </c>
      <c r="H6" s="7">
        <v>1</v>
      </c>
      <c r="I6" s="9">
        <v>3</v>
      </c>
      <c r="J6" s="9">
        <v>2</v>
      </c>
      <c r="K6" s="12">
        <v>6</v>
      </c>
      <c r="L6" s="7">
        <v>1</v>
      </c>
      <c r="M6" s="7"/>
      <c r="N6" s="7"/>
      <c r="O6" s="12">
        <v>1</v>
      </c>
      <c r="P6" s="7"/>
      <c r="Q6" s="7"/>
      <c r="R6" s="9">
        <v>4</v>
      </c>
      <c r="S6" s="12">
        <v>4</v>
      </c>
    </row>
    <row r="7" spans="1:19" x14ac:dyDescent="0.25">
      <c r="A7" s="1" t="s">
        <v>27</v>
      </c>
      <c r="B7" s="2">
        <v>43432</v>
      </c>
      <c r="C7" s="24" t="s">
        <v>34</v>
      </c>
      <c r="D7" s="7"/>
      <c r="E7" s="7"/>
      <c r="F7" s="7"/>
      <c r="G7" s="8">
        <v>0</v>
      </c>
      <c r="H7" s="7"/>
      <c r="I7" s="7">
        <v>2</v>
      </c>
      <c r="J7" s="9">
        <v>2</v>
      </c>
      <c r="K7" s="12">
        <v>4</v>
      </c>
      <c r="L7" s="7"/>
      <c r="M7" s="7"/>
      <c r="N7" s="7"/>
      <c r="O7" s="12">
        <v>0</v>
      </c>
      <c r="P7" s="7"/>
      <c r="Q7" s="7"/>
      <c r="R7" s="9">
        <v>2</v>
      </c>
      <c r="S7" s="12">
        <v>2</v>
      </c>
    </row>
    <row r="8" spans="1:19" x14ac:dyDescent="0.25">
      <c r="A8" s="1" t="s">
        <v>27</v>
      </c>
      <c r="B8" s="2">
        <v>43432</v>
      </c>
      <c r="C8" s="22" t="s">
        <v>35</v>
      </c>
      <c r="D8" s="7"/>
      <c r="E8" s="7"/>
      <c r="F8" s="9">
        <v>1</v>
      </c>
      <c r="G8" s="8">
        <v>1</v>
      </c>
      <c r="H8" s="7">
        <v>2</v>
      </c>
      <c r="I8" s="9">
        <v>2</v>
      </c>
      <c r="J8" s="9">
        <v>6</v>
      </c>
      <c r="K8" s="12">
        <v>8</v>
      </c>
      <c r="L8" s="7"/>
      <c r="M8" s="7"/>
      <c r="N8" s="7"/>
      <c r="O8" s="12">
        <v>0</v>
      </c>
      <c r="P8" s="7"/>
      <c r="Q8" s="7"/>
      <c r="R8" s="9">
        <v>4</v>
      </c>
      <c r="S8" s="12">
        <v>4</v>
      </c>
    </row>
    <row r="9" spans="1:19" x14ac:dyDescent="0.25">
      <c r="A9" s="1" t="s">
        <v>28</v>
      </c>
      <c r="B9" s="2">
        <v>43433</v>
      </c>
      <c r="C9" s="24" t="s">
        <v>34</v>
      </c>
      <c r="D9" s="7"/>
      <c r="E9" s="7">
        <v>1</v>
      </c>
      <c r="F9" s="9">
        <v>3</v>
      </c>
      <c r="G9" s="8">
        <v>4</v>
      </c>
      <c r="H9" s="7">
        <v>2</v>
      </c>
      <c r="I9" s="9">
        <v>2</v>
      </c>
      <c r="J9" s="9">
        <v>1</v>
      </c>
      <c r="K9" s="12">
        <v>5</v>
      </c>
      <c r="L9" s="7"/>
      <c r="M9" s="7"/>
      <c r="N9" s="7"/>
      <c r="O9" s="12">
        <v>0</v>
      </c>
      <c r="P9" s="7"/>
      <c r="Q9" s="7"/>
      <c r="R9" s="9">
        <v>4</v>
      </c>
      <c r="S9" s="12">
        <v>4</v>
      </c>
    </row>
    <row r="10" spans="1:19" x14ac:dyDescent="0.25">
      <c r="A10" s="1" t="s">
        <v>28</v>
      </c>
      <c r="B10" s="2">
        <v>43433</v>
      </c>
      <c r="C10" s="22" t="s">
        <v>35</v>
      </c>
      <c r="D10" s="7">
        <v>1</v>
      </c>
      <c r="E10" s="7"/>
      <c r="F10" s="7"/>
      <c r="G10" s="8">
        <v>1</v>
      </c>
      <c r="H10" s="7"/>
      <c r="I10" s="9">
        <v>1</v>
      </c>
      <c r="J10" s="9">
        <v>3</v>
      </c>
      <c r="K10" s="12">
        <v>4</v>
      </c>
      <c r="L10" s="7"/>
      <c r="M10" s="7"/>
      <c r="N10" s="7"/>
      <c r="O10" s="12">
        <v>0</v>
      </c>
      <c r="P10" s="7"/>
      <c r="Q10" s="7"/>
      <c r="R10" s="9">
        <v>2</v>
      </c>
      <c r="S10" s="12">
        <v>2</v>
      </c>
    </row>
    <row r="11" spans="1:19" x14ac:dyDescent="0.25">
      <c r="A11" s="1" t="s">
        <v>29</v>
      </c>
      <c r="B11" s="2">
        <v>43434</v>
      </c>
      <c r="C11" s="24" t="s">
        <v>34</v>
      </c>
      <c r="D11" s="7"/>
      <c r="E11" s="7">
        <v>2</v>
      </c>
      <c r="F11" s="9">
        <v>1</v>
      </c>
      <c r="G11" s="8">
        <v>3</v>
      </c>
      <c r="H11" s="7"/>
      <c r="I11" s="9">
        <v>2</v>
      </c>
      <c r="J11" s="9">
        <v>3</v>
      </c>
      <c r="K11" s="12">
        <v>5</v>
      </c>
      <c r="L11" s="7"/>
      <c r="M11" s="7"/>
      <c r="N11" s="7"/>
      <c r="O11" s="12">
        <v>0</v>
      </c>
      <c r="P11" s="7"/>
      <c r="Q11" s="7"/>
      <c r="R11" s="9">
        <v>3</v>
      </c>
      <c r="S11" s="12">
        <v>3</v>
      </c>
    </row>
    <row r="12" spans="1:19" x14ac:dyDescent="0.25">
      <c r="A12" s="1" t="s">
        <v>29</v>
      </c>
      <c r="B12" s="2">
        <v>43434</v>
      </c>
      <c r="C12" s="22" t="s">
        <v>35</v>
      </c>
      <c r="D12" s="7">
        <v>1</v>
      </c>
      <c r="E12" s="7">
        <v>2</v>
      </c>
      <c r="F12" s="9">
        <v>2</v>
      </c>
      <c r="G12" s="8">
        <v>5</v>
      </c>
      <c r="H12" s="7"/>
      <c r="I12" s="9">
        <v>1</v>
      </c>
      <c r="J12" s="9">
        <v>3</v>
      </c>
      <c r="K12" s="12">
        <v>4</v>
      </c>
      <c r="L12" s="7">
        <v>1</v>
      </c>
      <c r="M12" s="7"/>
      <c r="N12" s="7"/>
      <c r="O12" s="12">
        <v>1</v>
      </c>
      <c r="P12" s="7"/>
      <c r="Q12" s="7"/>
      <c r="R12" s="9">
        <v>6</v>
      </c>
      <c r="S12" s="12">
        <v>6</v>
      </c>
    </row>
    <row r="13" spans="1:19" x14ac:dyDescent="0.25">
      <c r="A13" s="1" t="s">
        <v>30</v>
      </c>
      <c r="B13" s="2">
        <v>43435</v>
      </c>
      <c r="C13" s="24" t="s">
        <v>34</v>
      </c>
      <c r="D13" s="17" t="s">
        <v>22</v>
      </c>
      <c r="E13" s="17" t="s">
        <v>22</v>
      </c>
      <c r="F13" s="17" t="s">
        <v>22</v>
      </c>
      <c r="G13" s="19" t="s">
        <v>22</v>
      </c>
      <c r="H13" s="16" t="s">
        <v>22</v>
      </c>
      <c r="I13" s="17" t="s">
        <v>22</v>
      </c>
      <c r="J13" s="17" t="s">
        <v>22</v>
      </c>
      <c r="K13" s="18" t="s">
        <v>22</v>
      </c>
      <c r="L13" s="16" t="s">
        <v>22</v>
      </c>
      <c r="M13" s="17" t="s">
        <v>22</v>
      </c>
      <c r="N13" s="17" t="s">
        <v>22</v>
      </c>
      <c r="O13" s="18" t="s">
        <v>22</v>
      </c>
      <c r="P13" s="16" t="s">
        <v>22</v>
      </c>
      <c r="Q13" s="17" t="s">
        <v>22</v>
      </c>
      <c r="R13" s="17" t="s">
        <v>22</v>
      </c>
      <c r="S13" s="18" t="s">
        <v>22</v>
      </c>
    </row>
    <row r="14" spans="1:19" x14ac:dyDescent="0.25">
      <c r="A14" s="1" t="s">
        <v>30</v>
      </c>
      <c r="B14" s="2">
        <v>43435</v>
      </c>
      <c r="C14" s="22" t="s">
        <v>35</v>
      </c>
      <c r="D14" s="17" t="s">
        <v>22</v>
      </c>
      <c r="E14" s="17" t="s">
        <v>22</v>
      </c>
      <c r="F14" s="17" t="s">
        <v>22</v>
      </c>
      <c r="G14" s="19" t="s">
        <v>22</v>
      </c>
      <c r="H14" s="16" t="s">
        <v>22</v>
      </c>
      <c r="I14" s="17" t="s">
        <v>22</v>
      </c>
      <c r="J14" s="17" t="s">
        <v>22</v>
      </c>
      <c r="K14" s="18" t="s">
        <v>22</v>
      </c>
      <c r="L14" s="16" t="s">
        <v>22</v>
      </c>
      <c r="M14" s="17" t="s">
        <v>22</v>
      </c>
      <c r="N14" s="17" t="s">
        <v>22</v>
      </c>
      <c r="O14" s="18" t="s">
        <v>22</v>
      </c>
      <c r="P14" s="16" t="s">
        <v>22</v>
      </c>
      <c r="Q14" s="17" t="s">
        <v>22</v>
      </c>
      <c r="R14" s="17" t="s">
        <v>22</v>
      </c>
      <c r="S14" s="18" t="s">
        <v>22</v>
      </c>
    </row>
    <row r="15" spans="1:19" x14ac:dyDescent="0.25">
      <c r="A15" s="1" t="s">
        <v>31</v>
      </c>
      <c r="B15" s="2">
        <v>43436</v>
      </c>
      <c r="C15" s="24" t="s">
        <v>34</v>
      </c>
      <c r="D15" s="7">
        <v>1</v>
      </c>
      <c r="E15" s="7"/>
      <c r="F15" s="7">
        <v>1</v>
      </c>
      <c r="G15" s="8">
        <v>2</v>
      </c>
      <c r="H15" s="7"/>
      <c r="I15" s="7"/>
      <c r="J15" s="7"/>
      <c r="K15" s="12">
        <v>0</v>
      </c>
      <c r="L15" s="7"/>
      <c r="M15" s="7"/>
      <c r="N15" s="7"/>
      <c r="O15" s="12">
        <v>0</v>
      </c>
      <c r="P15" s="7"/>
      <c r="Q15" s="7"/>
      <c r="R15" s="9">
        <v>1</v>
      </c>
      <c r="S15" s="12">
        <v>1</v>
      </c>
    </row>
    <row r="16" spans="1:19" x14ac:dyDescent="0.25">
      <c r="A16" s="1" t="s">
        <v>31</v>
      </c>
      <c r="B16" s="2">
        <v>43436</v>
      </c>
      <c r="C16" s="22" t="s">
        <v>35</v>
      </c>
      <c r="D16" s="7">
        <v>1</v>
      </c>
      <c r="E16" s="7">
        <v>1</v>
      </c>
      <c r="F16" s="9">
        <v>2</v>
      </c>
      <c r="G16" s="8">
        <v>4</v>
      </c>
      <c r="H16" s="7"/>
      <c r="I16" s="9">
        <v>2</v>
      </c>
      <c r="J16" s="9">
        <v>1</v>
      </c>
      <c r="K16" s="12">
        <v>4</v>
      </c>
      <c r="L16" s="7"/>
      <c r="M16" s="7"/>
      <c r="N16" s="7"/>
      <c r="O16" s="12">
        <v>0</v>
      </c>
      <c r="P16" s="7"/>
      <c r="Q16" s="7">
        <v>2</v>
      </c>
      <c r="R16" s="9">
        <v>1</v>
      </c>
      <c r="S16" s="12">
        <v>3</v>
      </c>
    </row>
    <row r="17" spans="1:19" x14ac:dyDescent="0.25">
      <c r="A17" s="1" t="s">
        <v>25</v>
      </c>
      <c r="B17" s="2">
        <v>43437</v>
      </c>
      <c r="C17" s="24" t="s">
        <v>34</v>
      </c>
      <c r="D17" s="7"/>
      <c r="E17" s="7">
        <v>2</v>
      </c>
      <c r="F17" s="9">
        <v>2</v>
      </c>
      <c r="G17" s="8">
        <v>4</v>
      </c>
      <c r="H17" s="7"/>
      <c r="I17" s="9">
        <v>2</v>
      </c>
      <c r="J17" s="9"/>
      <c r="K17" s="12">
        <v>2</v>
      </c>
      <c r="L17" s="7"/>
      <c r="M17" s="7"/>
      <c r="N17" s="7"/>
      <c r="O17" s="12">
        <v>0</v>
      </c>
      <c r="P17" s="7"/>
      <c r="Q17" s="7">
        <v>1</v>
      </c>
      <c r="R17" s="9">
        <v>2</v>
      </c>
      <c r="S17" s="12">
        <v>3</v>
      </c>
    </row>
    <row r="18" spans="1:19" x14ac:dyDescent="0.25">
      <c r="A18" s="1" t="s">
        <v>25</v>
      </c>
      <c r="B18" s="2">
        <v>43437</v>
      </c>
      <c r="C18" s="22" t="s">
        <v>35</v>
      </c>
      <c r="D18" s="7"/>
      <c r="E18" s="7">
        <v>2</v>
      </c>
      <c r="F18" s="9">
        <v>2</v>
      </c>
      <c r="G18" s="8">
        <v>4</v>
      </c>
      <c r="H18" s="7">
        <v>1</v>
      </c>
      <c r="I18" s="9">
        <v>5</v>
      </c>
      <c r="J18" s="9">
        <v>3</v>
      </c>
      <c r="K18" s="12">
        <v>9</v>
      </c>
      <c r="L18" s="7"/>
      <c r="M18" s="7"/>
      <c r="N18" s="7"/>
      <c r="O18" s="12">
        <v>0</v>
      </c>
      <c r="P18" s="7"/>
      <c r="Q18" s="7"/>
      <c r="R18" s="9">
        <v>1</v>
      </c>
      <c r="S18" s="12">
        <v>1</v>
      </c>
    </row>
    <row r="19" spans="1:19" x14ac:dyDescent="0.25">
      <c r="A19" s="1" t="s">
        <v>26</v>
      </c>
      <c r="B19" s="2">
        <v>43438</v>
      </c>
      <c r="C19" s="24" t="s">
        <v>34</v>
      </c>
      <c r="D19" s="7">
        <v>2</v>
      </c>
      <c r="E19" s="9">
        <v>3</v>
      </c>
      <c r="F19" s="9">
        <v>1</v>
      </c>
      <c r="G19" s="8">
        <v>6</v>
      </c>
      <c r="H19" s="7">
        <v>1</v>
      </c>
      <c r="I19" s="9">
        <v>4</v>
      </c>
      <c r="J19" s="9">
        <v>3</v>
      </c>
      <c r="K19" s="12">
        <v>8</v>
      </c>
      <c r="L19" s="7"/>
      <c r="M19" s="7"/>
      <c r="N19" s="7"/>
      <c r="O19" s="12">
        <v>0</v>
      </c>
      <c r="P19" s="7"/>
      <c r="Q19" s="7"/>
      <c r="R19" s="7"/>
      <c r="S19" s="12">
        <v>0</v>
      </c>
    </row>
    <row r="20" spans="1:19" x14ac:dyDescent="0.25">
      <c r="A20" s="1" t="s">
        <v>26</v>
      </c>
      <c r="B20" s="2">
        <v>43438</v>
      </c>
      <c r="C20" s="22" t="s">
        <v>35</v>
      </c>
      <c r="D20" s="7">
        <v>2</v>
      </c>
      <c r="E20" s="7"/>
      <c r="F20" s="9">
        <v>3</v>
      </c>
      <c r="G20" s="8">
        <v>5</v>
      </c>
      <c r="H20" s="7">
        <v>1</v>
      </c>
      <c r="I20" s="9">
        <v>4</v>
      </c>
      <c r="J20" s="7"/>
      <c r="K20" s="12">
        <v>5</v>
      </c>
      <c r="L20" s="7">
        <v>1</v>
      </c>
      <c r="M20" s="7"/>
      <c r="N20" s="7"/>
      <c r="O20" s="12">
        <v>1</v>
      </c>
      <c r="P20" s="7"/>
      <c r="Q20" s="7">
        <v>1</v>
      </c>
      <c r="R20" s="9">
        <v>2</v>
      </c>
      <c r="S20" s="12">
        <v>3</v>
      </c>
    </row>
    <row r="21" spans="1:19" x14ac:dyDescent="0.25">
      <c r="A21" s="1" t="s">
        <v>27</v>
      </c>
      <c r="B21" s="2">
        <v>43439</v>
      </c>
      <c r="C21" s="24" t="s">
        <v>34</v>
      </c>
      <c r="D21" s="7">
        <v>1</v>
      </c>
      <c r="E21" s="9">
        <v>3</v>
      </c>
      <c r="F21" s="7"/>
      <c r="G21" s="8">
        <v>4</v>
      </c>
      <c r="H21" s="7"/>
      <c r="I21" s="9">
        <v>6</v>
      </c>
      <c r="J21" s="9">
        <v>1</v>
      </c>
      <c r="K21" s="12">
        <v>7</v>
      </c>
      <c r="L21" s="7"/>
      <c r="M21" s="7"/>
      <c r="N21" s="7"/>
      <c r="O21" s="12">
        <v>0</v>
      </c>
      <c r="P21" s="7"/>
      <c r="Q21" s="7"/>
      <c r="R21" s="9">
        <v>2</v>
      </c>
      <c r="S21" s="12">
        <v>2</v>
      </c>
    </row>
    <row r="22" spans="1:19" x14ac:dyDescent="0.25">
      <c r="A22" s="1" t="s">
        <v>27</v>
      </c>
      <c r="B22" s="2">
        <v>43439</v>
      </c>
      <c r="C22" s="22" t="s">
        <v>35</v>
      </c>
      <c r="D22" s="7">
        <v>1</v>
      </c>
      <c r="E22" s="9">
        <v>5</v>
      </c>
      <c r="F22" s="9">
        <v>3</v>
      </c>
      <c r="G22" s="8">
        <v>9</v>
      </c>
      <c r="H22" s="7"/>
      <c r="I22" s="7"/>
      <c r="J22" s="9">
        <v>1</v>
      </c>
      <c r="K22" s="12">
        <v>1</v>
      </c>
      <c r="L22" s="7"/>
      <c r="M22" s="7"/>
      <c r="N22" s="7"/>
      <c r="O22" s="12">
        <v>0</v>
      </c>
      <c r="P22" s="7"/>
      <c r="Q22" s="7"/>
      <c r="R22" s="9">
        <v>4</v>
      </c>
      <c r="S22" s="12">
        <v>4</v>
      </c>
    </row>
    <row r="23" spans="1:19" x14ac:dyDescent="0.25">
      <c r="A23" s="1" t="s">
        <v>28</v>
      </c>
      <c r="B23" s="2">
        <v>43440</v>
      </c>
      <c r="C23" s="24" t="s">
        <v>34</v>
      </c>
      <c r="D23" s="7">
        <v>1</v>
      </c>
      <c r="E23" s="9">
        <v>3</v>
      </c>
      <c r="F23" s="9">
        <v>1</v>
      </c>
      <c r="G23" s="8">
        <v>5</v>
      </c>
      <c r="H23" s="7">
        <v>2</v>
      </c>
      <c r="I23" s="9">
        <v>4</v>
      </c>
      <c r="J23" s="9">
        <v>5</v>
      </c>
      <c r="K23" s="12">
        <v>11</v>
      </c>
      <c r="L23" s="7"/>
      <c r="M23" s="7"/>
      <c r="N23" s="7"/>
      <c r="O23" s="12">
        <v>0</v>
      </c>
      <c r="P23" s="7"/>
      <c r="Q23" s="7"/>
      <c r="R23" s="9">
        <v>1</v>
      </c>
      <c r="S23" s="12">
        <v>1</v>
      </c>
    </row>
    <row r="24" spans="1:19" x14ac:dyDescent="0.25">
      <c r="A24" s="1" t="s">
        <v>28</v>
      </c>
      <c r="B24" s="2">
        <v>43440</v>
      </c>
      <c r="C24" s="22" t="s">
        <v>35</v>
      </c>
      <c r="D24" s="7">
        <v>2</v>
      </c>
      <c r="E24" s="9">
        <v>3</v>
      </c>
      <c r="F24" s="9">
        <v>1</v>
      </c>
      <c r="G24" s="8">
        <v>6</v>
      </c>
      <c r="H24" s="7"/>
      <c r="I24" s="9">
        <v>2</v>
      </c>
      <c r="J24" s="9">
        <v>1</v>
      </c>
      <c r="K24" s="12">
        <v>3</v>
      </c>
      <c r="L24" s="7"/>
      <c r="M24" s="7"/>
      <c r="N24" s="7"/>
      <c r="O24" s="12">
        <v>0</v>
      </c>
      <c r="P24" s="7"/>
      <c r="Q24" s="7">
        <v>3</v>
      </c>
      <c r="R24" s="9">
        <v>2</v>
      </c>
      <c r="S24" s="12">
        <v>5</v>
      </c>
    </row>
    <row r="25" spans="1:19" x14ac:dyDescent="0.25">
      <c r="A25" s="1" t="s">
        <v>29</v>
      </c>
      <c r="B25" s="2">
        <v>43441</v>
      </c>
      <c r="C25" s="24" t="s">
        <v>34</v>
      </c>
      <c r="D25" s="7">
        <v>1</v>
      </c>
      <c r="E25" s="9">
        <v>1</v>
      </c>
      <c r="F25" s="9">
        <v>1</v>
      </c>
      <c r="G25" s="8">
        <v>3</v>
      </c>
      <c r="H25" s="7"/>
      <c r="I25" s="9">
        <v>2</v>
      </c>
      <c r="J25" s="9">
        <v>1</v>
      </c>
      <c r="K25" s="12">
        <v>3</v>
      </c>
      <c r="L25" s="7"/>
      <c r="M25" s="7"/>
      <c r="N25" s="7"/>
      <c r="O25" s="12">
        <v>0</v>
      </c>
      <c r="P25" s="7"/>
      <c r="Q25" s="7"/>
      <c r="R25" s="7"/>
      <c r="S25" s="12">
        <v>0</v>
      </c>
    </row>
    <row r="26" spans="1:19" x14ac:dyDescent="0.25">
      <c r="A26" s="1" t="s">
        <v>29</v>
      </c>
      <c r="B26" s="2">
        <v>43441</v>
      </c>
      <c r="C26" s="22" t="s">
        <v>35</v>
      </c>
      <c r="D26" s="7"/>
      <c r="E26" s="9">
        <v>2</v>
      </c>
      <c r="F26" s="9">
        <v>1</v>
      </c>
      <c r="G26" s="8">
        <v>3</v>
      </c>
      <c r="H26" s="7"/>
      <c r="I26" s="9">
        <v>3</v>
      </c>
      <c r="J26" s="9">
        <v>3</v>
      </c>
      <c r="K26" s="12">
        <v>6</v>
      </c>
      <c r="L26" s="7"/>
      <c r="M26" s="7"/>
      <c r="N26" s="7"/>
      <c r="O26" s="12">
        <v>0</v>
      </c>
      <c r="P26" s="7"/>
      <c r="Q26" s="7"/>
      <c r="R26" s="9">
        <v>2</v>
      </c>
      <c r="S26" s="12">
        <v>2</v>
      </c>
    </row>
    <row r="27" spans="1:19" x14ac:dyDescent="0.25">
      <c r="A27" s="1" t="s">
        <v>30</v>
      </c>
      <c r="B27" s="2">
        <v>43442</v>
      </c>
      <c r="C27" s="24" t="s">
        <v>34</v>
      </c>
      <c r="D27" s="7"/>
      <c r="E27" s="7"/>
      <c r="F27" s="7"/>
      <c r="G27" s="8">
        <v>0</v>
      </c>
      <c r="H27" s="7"/>
      <c r="I27" s="9">
        <v>1</v>
      </c>
      <c r="J27" s="7"/>
      <c r="K27" s="12">
        <v>1</v>
      </c>
      <c r="L27" s="7"/>
      <c r="M27" s="7"/>
      <c r="N27" s="7"/>
      <c r="O27" s="12">
        <v>0</v>
      </c>
      <c r="P27" s="7"/>
      <c r="Q27" s="7"/>
      <c r="R27" s="9">
        <v>2</v>
      </c>
      <c r="S27" s="12">
        <v>2</v>
      </c>
    </row>
    <row r="28" spans="1:19" x14ac:dyDescent="0.25">
      <c r="A28" s="1" t="s">
        <v>30</v>
      </c>
      <c r="B28" s="2">
        <v>43442</v>
      </c>
      <c r="C28" s="22" t="s">
        <v>35</v>
      </c>
      <c r="D28" s="7">
        <v>3</v>
      </c>
      <c r="E28" s="9">
        <v>1</v>
      </c>
      <c r="F28" s="7"/>
      <c r="G28" s="8">
        <v>4</v>
      </c>
      <c r="H28" s="7"/>
      <c r="I28" s="9">
        <v>2</v>
      </c>
      <c r="J28" s="7"/>
      <c r="K28" s="12">
        <v>2</v>
      </c>
      <c r="L28" s="7"/>
      <c r="M28" s="7"/>
      <c r="N28" s="7"/>
      <c r="O28" s="12">
        <v>0</v>
      </c>
      <c r="P28" s="7"/>
      <c r="Q28" s="7">
        <v>1</v>
      </c>
      <c r="R28" s="7"/>
      <c r="S28" s="12">
        <v>1</v>
      </c>
    </row>
    <row r="29" spans="1:19" x14ac:dyDescent="0.25">
      <c r="A29" s="1" t="s">
        <v>31</v>
      </c>
      <c r="B29" s="2">
        <v>43443</v>
      </c>
      <c r="C29" s="24" t="s">
        <v>34</v>
      </c>
      <c r="D29" s="7"/>
      <c r="E29" s="9">
        <v>2</v>
      </c>
      <c r="F29" s="7"/>
      <c r="G29" s="8">
        <v>2</v>
      </c>
      <c r="H29" s="7"/>
      <c r="I29" s="7"/>
      <c r="J29" s="7"/>
      <c r="K29" s="12">
        <v>0</v>
      </c>
      <c r="L29" s="7"/>
      <c r="M29" s="7"/>
      <c r="N29" s="7"/>
      <c r="O29" s="12">
        <v>0</v>
      </c>
      <c r="P29" s="7"/>
      <c r="Q29" s="7"/>
      <c r="R29" s="7"/>
      <c r="S29" s="12">
        <v>0</v>
      </c>
    </row>
    <row r="30" spans="1:19" x14ac:dyDescent="0.25">
      <c r="A30" s="1" t="s">
        <v>31</v>
      </c>
      <c r="B30" s="2">
        <v>43443</v>
      </c>
      <c r="C30" s="22" t="s">
        <v>35</v>
      </c>
      <c r="D30" s="7">
        <v>1</v>
      </c>
      <c r="E30" s="9">
        <v>3</v>
      </c>
      <c r="F30" s="7">
        <v>2</v>
      </c>
      <c r="G30" s="8">
        <v>6</v>
      </c>
      <c r="H30" s="7"/>
      <c r="I30" s="7"/>
      <c r="J30" s="7">
        <v>4</v>
      </c>
      <c r="K30" s="12">
        <v>4</v>
      </c>
      <c r="L30" s="7"/>
      <c r="M30" s="7"/>
      <c r="N30" s="7"/>
      <c r="O30" s="12">
        <v>0</v>
      </c>
      <c r="P30" s="7"/>
      <c r="Q30" s="7"/>
      <c r="R30" s="7">
        <v>1</v>
      </c>
      <c r="S30" s="12">
        <v>1</v>
      </c>
    </row>
  </sheetData>
  <mergeCells count="5">
    <mergeCell ref="A1:C1"/>
    <mergeCell ref="D1:G1"/>
    <mergeCell ref="H1:K1"/>
    <mergeCell ref="L1:O1"/>
    <mergeCell ref="P1:S1"/>
  </mergeCells>
  <pageMargins left="0.7" right="0.7" top="0.75" bottom="0.75" header="0.3" footer="0.3"/>
  <pageSetup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0"/>
  <sheetViews>
    <sheetView workbookViewId="0">
      <pane xSplit="3" ySplit="2" topLeftCell="V6" activePane="bottomRight" state="frozen"/>
      <selection pane="topRight" activeCell="D1" sqref="D1"/>
      <selection pane="bottomLeft" activeCell="A3" sqref="A3"/>
      <selection pane="bottomRight" activeCell="H1" sqref="H1:K1"/>
    </sheetView>
  </sheetViews>
  <sheetFormatPr defaultRowHeight="15" x14ac:dyDescent="0.25"/>
  <cols>
    <col min="2" max="2" width="11.7109375" customWidth="1"/>
    <col min="3" max="3" width="11.7109375" style="1" customWidth="1"/>
    <col min="4" max="4" width="8.42578125" customWidth="1"/>
    <col min="5" max="5" width="7.140625" customWidth="1"/>
    <col min="6" max="6" width="5.42578125" customWidth="1"/>
    <col min="7" max="7" width="5.28515625" customWidth="1"/>
    <col min="8" max="8" width="7" customWidth="1"/>
    <col min="9" max="9" width="6.85546875" customWidth="1"/>
    <col min="10" max="10" width="5.140625" customWidth="1"/>
    <col min="11" max="11" width="4.85546875" customWidth="1"/>
    <col min="12" max="12" width="6.5703125" customWidth="1"/>
    <col min="13" max="13" width="7.42578125" customWidth="1"/>
    <col min="14" max="14" width="7" customWidth="1"/>
    <col min="15" max="15" width="5.42578125" customWidth="1"/>
    <col min="16" max="16" width="6.85546875" customWidth="1"/>
    <col min="17" max="17" width="7.7109375" customWidth="1"/>
    <col min="18" max="18" width="5.5703125" customWidth="1"/>
    <col min="19" max="19" width="5.85546875" customWidth="1"/>
    <col min="20" max="20" width="7.85546875" customWidth="1"/>
    <col min="21" max="21" width="7.42578125" customWidth="1"/>
    <col min="22" max="22" width="7" customWidth="1"/>
    <col min="23" max="23" width="5" customWidth="1"/>
    <col min="24" max="24" width="9" customWidth="1"/>
    <col min="25" max="25" width="7.85546875" customWidth="1"/>
    <col min="26" max="27" width="5.42578125" customWidth="1"/>
    <col min="28" max="28" width="8.42578125" customWidth="1"/>
    <col min="29" max="29" width="6.140625" customWidth="1"/>
    <col min="30" max="30" width="5.42578125" customWidth="1"/>
    <col min="31" max="31" width="5.5703125" customWidth="1"/>
    <col min="32" max="33" width="7.85546875" customWidth="1"/>
    <col min="34" max="34" width="5.140625" customWidth="1"/>
    <col min="35" max="35" width="5.42578125" customWidth="1"/>
    <col min="36" max="36" width="8.28515625" customWidth="1"/>
    <col min="37" max="37" width="7.42578125" customWidth="1"/>
    <col min="38" max="38" width="5" customWidth="1"/>
    <col min="39" max="39" width="5.28515625" customWidth="1"/>
    <col min="40" max="40" width="7.85546875" customWidth="1"/>
    <col min="41" max="41" width="7.42578125" customWidth="1"/>
    <col min="42" max="42" width="5.42578125" customWidth="1"/>
    <col min="43" max="43" width="5.140625" customWidth="1"/>
    <col min="44" max="44" width="7.85546875" customWidth="1"/>
    <col min="45" max="45" width="7.42578125" customWidth="1"/>
    <col min="46" max="46" width="5.7109375" customWidth="1"/>
    <col min="47" max="47" width="5.28515625" customWidth="1"/>
    <col min="48" max="49" width="7.85546875" customWidth="1"/>
    <col min="50" max="50" width="5.5703125" customWidth="1"/>
    <col min="51" max="51" width="5.7109375" customWidth="1"/>
    <col min="52" max="52" width="9" customWidth="1"/>
    <col min="53" max="53" width="6.28515625" customWidth="1"/>
    <col min="54" max="55" width="5.42578125" customWidth="1"/>
  </cols>
  <sheetData>
    <row r="1" spans="1:55" s="25" customFormat="1" x14ac:dyDescent="0.25">
      <c r="A1" s="78" t="s">
        <v>36</v>
      </c>
      <c r="B1" s="78"/>
      <c r="C1" s="79"/>
      <c r="D1" s="83" t="s">
        <v>8</v>
      </c>
      <c r="E1" s="84"/>
      <c r="F1" s="84"/>
      <c r="G1" s="86"/>
      <c r="H1" s="87" t="s">
        <v>78</v>
      </c>
      <c r="I1" s="84"/>
      <c r="J1" s="84"/>
      <c r="K1" s="86"/>
      <c r="L1" s="87" t="s">
        <v>20</v>
      </c>
      <c r="M1" s="84"/>
      <c r="N1" s="84"/>
      <c r="O1" s="86"/>
      <c r="P1" s="87" t="s">
        <v>7</v>
      </c>
      <c r="Q1" s="84"/>
      <c r="R1" s="84"/>
      <c r="S1" s="86"/>
      <c r="T1" s="87" t="s">
        <v>19</v>
      </c>
      <c r="U1" s="84"/>
      <c r="V1" s="84"/>
      <c r="W1" s="86"/>
      <c r="X1" s="87" t="s">
        <v>18</v>
      </c>
      <c r="Y1" s="84"/>
      <c r="Z1" s="84"/>
      <c r="AA1" s="86"/>
      <c r="AB1" s="87" t="s">
        <v>17</v>
      </c>
      <c r="AC1" s="84"/>
      <c r="AD1" s="84"/>
      <c r="AE1" s="86"/>
      <c r="AF1" s="87" t="s">
        <v>16</v>
      </c>
      <c r="AG1" s="84"/>
      <c r="AH1" s="84"/>
      <c r="AI1" s="86"/>
      <c r="AJ1" s="87" t="s">
        <v>15</v>
      </c>
      <c r="AK1" s="84"/>
      <c r="AL1" s="84"/>
      <c r="AM1" s="86"/>
      <c r="AN1" s="87" t="s">
        <v>14</v>
      </c>
      <c r="AO1" s="84"/>
      <c r="AP1" s="84"/>
      <c r="AQ1" s="86"/>
      <c r="AR1" s="87" t="s">
        <v>13</v>
      </c>
      <c r="AS1" s="84"/>
      <c r="AT1" s="84"/>
      <c r="AU1" s="86"/>
      <c r="AV1" s="87" t="s">
        <v>12</v>
      </c>
      <c r="AW1" s="84"/>
      <c r="AX1" s="84"/>
      <c r="AY1" s="86"/>
      <c r="AZ1" s="87" t="s">
        <v>2</v>
      </c>
      <c r="BA1" s="84"/>
      <c r="BB1" s="84"/>
      <c r="BC1" s="86"/>
    </row>
    <row r="2" spans="1:55" ht="52.5" customHeight="1" x14ac:dyDescent="0.25">
      <c r="A2" s="13" t="s">
        <v>24</v>
      </c>
      <c r="B2" s="13" t="s">
        <v>32</v>
      </c>
      <c r="C2" s="23" t="s">
        <v>33</v>
      </c>
      <c r="D2" s="21" t="s">
        <v>23</v>
      </c>
      <c r="E2" s="13" t="s">
        <v>1</v>
      </c>
      <c r="F2" s="13" t="s">
        <v>2</v>
      </c>
      <c r="G2" s="14" t="s">
        <v>0</v>
      </c>
      <c r="H2" s="13" t="s">
        <v>23</v>
      </c>
      <c r="I2" s="13" t="s">
        <v>1</v>
      </c>
      <c r="J2" s="13" t="s">
        <v>2</v>
      </c>
      <c r="K2" s="14" t="s">
        <v>0</v>
      </c>
      <c r="L2" s="13" t="s">
        <v>23</v>
      </c>
      <c r="M2" s="13" t="s">
        <v>1</v>
      </c>
      <c r="N2" s="13" t="s">
        <v>2</v>
      </c>
      <c r="O2" s="14" t="s">
        <v>0</v>
      </c>
      <c r="P2" s="13" t="s">
        <v>23</v>
      </c>
      <c r="Q2" s="13" t="s">
        <v>1</v>
      </c>
      <c r="R2" s="13" t="s">
        <v>2</v>
      </c>
      <c r="S2" s="14" t="s">
        <v>0</v>
      </c>
      <c r="T2" s="13" t="s">
        <v>23</v>
      </c>
      <c r="U2" s="13" t="s">
        <v>1</v>
      </c>
      <c r="V2" s="13" t="s">
        <v>2</v>
      </c>
      <c r="W2" s="14" t="s">
        <v>0</v>
      </c>
      <c r="X2" s="13" t="s">
        <v>23</v>
      </c>
      <c r="Y2" s="13" t="s">
        <v>1</v>
      </c>
      <c r="Z2" s="13" t="s">
        <v>2</v>
      </c>
      <c r="AA2" s="14" t="s">
        <v>0</v>
      </c>
      <c r="AB2" s="13" t="s">
        <v>23</v>
      </c>
      <c r="AC2" s="13" t="s">
        <v>1</v>
      </c>
      <c r="AD2" s="13" t="s">
        <v>2</v>
      </c>
      <c r="AE2" s="14" t="s">
        <v>0</v>
      </c>
      <c r="AF2" s="13" t="s">
        <v>23</v>
      </c>
      <c r="AG2" s="13" t="s">
        <v>1</v>
      </c>
      <c r="AH2" s="13" t="s">
        <v>2</v>
      </c>
      <c r="AI2" s="14" t="s">
        <v>0</v>
      </c>
      <c r="AJ2" s="13" t="s">
        <v>23</v>
      </c>
      <c r="AK2" s="13" t="s">
        <v>1</v>
      </c>
      <c r="AL2" s="13" t="s">
        <v>2</v>
      </c>
      <c r="AM2" s="14" t="s">
        <v>0</v>
      </c>
      <c r="AN2" s="13" t="s">
        <v>23</v>
      </c>
      <c r="AO2" s="13" t="s">
        <v>1</v>
      </c>
      <c r="AP2" s="13" t="s">
        <v>2</v>
      </c>
      <c r="AQ2" s="14" t="s">
        <v>0</v>
      </c>
      <c r="AR2" s="13" t="s">
        <v>23</v>
      </c>
      <c r="AS2" s="13" t="s">
        <v>1</v>
      </c>
      <c r="AT2" s="13" t="s">
        <v>2</v>
      </c>
      <c r="AU2" s="14" t="s">
        <v>0</v>
      </c>
      <c r="AV2" s="13" t="s">
        <v>23</v>
      </c>
      <c r="AW2" s="13" t="s">
        <v>1</v>
      </c>
      <c r="AX2" s="13" t="s">
        <v>2</v>
      </c>
      <c r="AY2" s="14" t="s">
        <v>0</v>
      </c>
      <c r="AZ2" s="13" t="s">
        <v>23</v>
      </c>
      <c r="BA2" s="13" t="s">
        <v>1</v>
      </c>
      <c r="BB2" s="13" t="s">
        <v>2</v>
      </c>
      <c r="BC2" s="14" t="s">
        <v>0</v>
      </c>
    </row>
    <row r="3" spans="1:55" x14ac:dyDescent="0.25">
      <c r="A3" s="1" t="s">
        <v>25</v>
      </c>
      <c r="B3" s="2">
        <v>43430</v>
      </c>
      <c r="C3" s="24" t="s">
        <v>34</v>
      </c>
      <c r="D3" s="4"/>
      <c r="E3" s="4">
        <v>2</v>
      </c>
      <c r="F3" s="4"/>
      <c r="G3" s="11">
        <v>2</v>
      </c>
      <c r="H3" s="4"/>
      <c r="I3" s="4">
        <v>3</v>
      </c>
      <c r="J3" s="4"/>
      <c r="K3" s="11">
        <v>3</v>
      </c>
      <c r="L3" s="4"/>
      <c r="M3" s="4">
        <v>4</v>
      </c>
      <c r="N3" s="4"/>
      <c r="O3" s="11">
        <v>4</v>
      </c>
      <c r="P3" s="4"/>
      <c r="Q3" s="4">
        <v>14</v>
      </c>
      <c r="R3" s="4">
        <v>3</v>
      </c>
      <c r="S3" s="11">
        <v>17</v>
      </c>
      <c r="T3" s="4">
        <v>8</v>
      </c>
      <c r="U3" s="4"/>
      <c r="V3" s="4">
        <v>2</v>
      </c>
      <c r="W3" s="11">
        <v>10</v>
      </c>
      <c r="X3" s="4">
        <v>4</v>
      </c>
      <c r="Y3" s="4">
        <v>8</v>
      </c>
      <c r="Z3" s="4"/>
      <c r="AA3" s="11">
        <v>12</v>
      </c>
      <c r="AB3" s="4">
        <v>12</v>
      </c>
      <c r="AC3" s="4">
        <v>10</v>
      </c>
      <c r="AD3" s="4">
        <v>1</v>
      </c>
      <c r="AE3" s="11">
        <v>23</v>
      </c>
      <c r="AF3" s="4"/>
      <c r="AG3" s="4">
        <v>11</v>
      </c>
      <c r="AH3" s="4">
        <v>1</v>
      </c>
      <c r="AI3" s="11">
        <v>12</v>
      </c>
      <c r="AJ3" s="4"/>
      <c r="AK3" s="4"/>
      <c r="AL3" s="4"/>
      <c r="AM3" s="11">
        <v>0</v>
      </c>
      <c r="AN3" s="4"/>
      <c r="AO3" s="4"/>
      <c r="AP3" s="4"/>
      <c r="AQ3" s="11">
        <v>0</v>
      </c>
      <c r="AR3" s="4">
        <v>2</v>
      </c>
      <c r="AS3" s="4"/>
      <c r="AT3" s="4"/>
      <c r="AU3" s="11">
        <v>2</v>
      </c>
      <c r="AV3" s="4">
        <v>1</v>
      </c>
      <c r="AW3" s="4"/>
      <c r="AX3" s="4"/>
      <c r="AY3" s="11">
        <v>1</v>
      </c>
      <c r="AZ3" s="4"/>
      <c r="BA3" s="4"/>
      <c r="BB3" s="4"/>
      <c r="BC3" s="11"/>
    </row>
    <row r="4" spans="1:55" x14ac:dyDescent="0.25">
      <c r="A4" s="1" t="s">
        <v>25</v>
      </c>
      <c r="B4" s="2">
        <v>43430</v>
      </c>
      <c r="C4" s="22" t="s">
        <v>35</v>
      </c>
      <c r="D4" s="7">
        <v>2</v>
      </c>
      <c r="E4" s="7">
        <v>8</v>
      </c>
      <c r="F4" s="7">
        <v>1</v>
      </c>
      <c r="G4" s="12">
        <v>11</v>
      </c>
      <c r="H4" s="7"/>
      <c r="I4" s="9">
        <v>7</v>
      </c>
      <c r="J4" s="7"/>
      <c r="K4" s="12">
        <v>7</v>
      </c>
      <c r="L4" s="7"/>
      <c r="M4" s="9">
        <v>1</v>
      </c>
      <c r="N4" s="7"/>
      <c r="O4" s="12">
        <v>1</v>
      </c>
      <c r="P4" s="7"/>
      <c r="Q4" s="7">
        <v>12</v>
      </c>
      <c r="R4" s="9">
        <v>5</v>
      </c>
      <c r="S4" s="12">
        <v>17</v>
      </c>
      <c r="T4" s="7">
        <v>1</v>
      </c>
      <c r="U4" s="9">
        <v>1</v>
      </c>
      <c r="V4" s="7"/>
      <c r="W4" s="12">
        <v>2</v>
      </c>
      <c r="X4" s="7">
        <v>13</v>
      </c>
      <c r="Y4" s="9">
        <v>4</v>
      </c>
      <c r="Z4" s="7"/>
      <c r="AA4" s="12">
        <v>17</v>
      </c>
      <c r="AB4" s="7">
        <v>24</v>
      </c>
      <c r="AC4" s="9">
        <v>11</v>
      </c>
      <c r="AD4" s="9">
        <v>1</v>
      </c>
      <c r="AE4" s="12">
        <v>36</v>
      </c>
      <c r="AF4" s="7"/>
      <c r="AG4" s="9">
        <v>11</v>
      </c>
      <c r="AH4" s="9">
        <v>3</v>
      </c>
      <c r="AI4" s="12">
        <v>14</v>
      </c>
      <c r="AJ4" s="7"/>
      <c r="AK4" s="7"/>
      <c r="AL4" s="7"/>
      <c r="AM4" s="12">
        <v>0</v>
      </c>
      <c r="AN4" s="7">
        <v>1</v>
      </c>
      <c r="AO4" s="7"/>
      <c r="AP4" s="7"/>
      <c r="AQ4" s="12">
        <v>1</v>
      </c>
      <c r="AR4" s="7">
        <v>1</v>
      </c>
      <c r="AS4" s="7"/>
      <c r="AT4" s="7"/>
      <c r="AU4" s="12">
        <v>1</v>
      </c>
      <c r="AV4" s="7">
        <v>2</v>
      </c>
      <c r="AW4" s="7"/>
      <c r="AX4" s="7"/>
      <c r="AY4" s="12">
        <v>2</v>
      </c>
      <c r="AZ4" s="7"/>
      <c r="BA4" s="7"/>
      <c r="BB4" s="7"/>
      <c r="BC4" s="12"/>
    </row>
    <row r="5" spans="1:55" x14ac:dyDescent="0.25">
      <c r="A5" s="1" t="s">
        <v>26</v>
      </c>
      <c r="B5" s="2">
        <v>43431</v>
      </c>
      <c r="C5" s="24" t="s">
        <v>34</v>
      </c>
      <c r="D5" s="7">
        <v>2</v>
      </c>
      <c r="E5" s="7">
        <v>6</v>
      </c>
      <c r="F5" s="7">
        <v>2</v>
      </c>
      <c r="G5" s="12">
        <v>10</v>
      </c>
      <c r="H5" s="7"/>
      <c r="I5" s="9">
        <v>3</v>
      </c>
      <c r="J5" s="9">
        <v>1</v>
      </c>
      <c r="K5" s="12">
        <v>4</v>
      </c>
      <c r="L5" s="7"/>
      <c r="M5" s="7"/>
      <c r="N5" s="7"/>
      <c r="O5" s="12"/>
      <c r="P5" s="7"/>
      <c r="Q5" s="7">
        <v>13</v>
      </c>
      <c r="R5" s="7">
        <v>2</v>
      </c>
      <c r="S5" s="12">
        <v>15</v>
      </c>
      <c r="T5" s="7">
        <v>4</v>
      </c>
      <c r="U5" s="9">
        <v>1</v>
      </c>
      <c r="V5" s="7"/>
      <c r="W5" s="12">
        <v>5</v>
      </c>
      <c r="X5" s="7">
        <v>4</v>
      </c>
      <c r="Y5" s="9">
        <v>4</v>
      </c>
      <c r="Z5" s="9">
        <v>3</v>
      </c>
      <c r="AA5" s="12">
        <v>11</v>
      </c>
      <c r="AB5" s="7">
        <v>12</v>
      </c>
      <c r="AC5" s="9">
        <v>12</v>
      </c>
      <c r="AD5" s="9">
        <v>4</v>
      </c>
      <c r="AE5" s="12">
        <v>28</v>
      </c>
      <c r="AF5" s="7"/>
      <c r="AG5" s="9">
        <v>11</v>
      </c>
      <c r="AH5" s="9">
        <v>3</v>
      </c>
      <c r="AI5" s="12">
        <v>14</v>
      </c>
      <c r="AJ5" s="7"/>
      <c r="AK5" s="7"/>
      <c r="AL5" s="7"/>
      <c r="AM5" s="12">
        <v>0</v>
      </c>
      <c r="AN5" s="7"/>
      <c r="AO5" s="7"/>
      <c r="AP5" s="7"/>
      <c r="AQ5" s="12">
        <v>0</v>
      </c>
      <c r="AR5" s="7">
        <v>1</v>
      </c>
      <c r="AS5" s="7"/>
      <c r="AT5" s="7"/>
      <c r="AU5" s="12">
        <v>1</v>
      </c>
      <c r="AV5" s="7"/>
      <c r="AW5" s="7"/>
      <c r="AX5" s="7">
        <v>1</v>
      </c>
      <c r="AY5" s="12">
        <v>1</v>
      </c>
      <c r="AZ5" s="7"/>
      <c r="BA5" s="9">
        <v>1</v>
      </c>
      <c r="BB5" s="9">
        <v>1</v>
      </c>
      <c r="BC5" s="12">
        <v>2</v>
      </c>
    </row>
    <row r="6" spans="1:55" x14ac:dyDescent="0.25">
      <c r="A6" s="1" t="s">
        <v>26</v>
      </c>
      <c r="B6" s="2">
        <v>43431</v>
      </c>
      <c r="C6" s="22" t="s">
        <v>35</v>
      </c>
      <c r="D6" s="7">
        <v>2</v>
      </c>
      <c r="E6" s="9">
        <v>5</v>
      </c>
      <c r="F6" s="7">
        <v>1</v>
      </c>
      <c r="G6" s="12">
        <v>8</v>
      </c>
      <c r="H6" s="7"/>
      <c r="I6" s="9">
        <v>5</v>
      </c>
      <c r="J6" s="9">
        <v>1</v>
      </c>
      <c r="K6" s="12">
        <v>6</v>
      </c>
      <c r="L6" s="7"/>
      <c r="M6" s="9">
        <v>2</v>
      </c>
      <c r="N6" s="7"/>
      <c r="O6" s="12">
        <v>2</v>
      </c>
      <c r="P6" s="7"/>
      <c r="Q6" s="9">
        <v>15</v>
      </c>
      <c r="R6" s="7"/>
      <c r="S6" s="12">
        <v>15</v>
      </c>
      <c r="T6" s="7">
        <v>5</v>
      </c>
      <c r="U6" s="9"/>
      <c r="V6" s="9">
        <v>1</v>
      </c>
      <c r="W6" s="12">
        <v>6</v>
      </c>
      <c r="X6" s="7">
        <v>6</v>
      </c>
      <c r="Y6" s="9">
        <v>5</v>
      </c>
      <c r="Z6" s="9">
        <v>2</v>
      </c>
      <c r="AA6" s="12">
        <v>13</v>
      </c>
      <c r="AB6" s="7">
        <v>15</v>
      </c>
      <c r="AC6" s="9">
        <v>5</v>
      </c>
      <c r="AD6" s="9">
        <v>2</v>
      </c>
      <c r="AE6" s="12">
        <v>22</v>
      </c>
      <c r="AF6" s="7">
        <v>1</v>
      </c>
      <c r="AG6" s="9">
        <v>5</v>
      </c>
      <c r="AH6" s="9"/>
      <c r="AI6" s="12">
        <v>6</v>
      </c>
      <c r="AJ6" s="7"/>
      <c r="AK6" s="7"/>
      <c r="AL6" s="7"/>
      <c r="AM6" s="12">
        <v>0</v>
      </c>
      <c r="AN6" s="7"/>
      <c r="AO6" s="7"/>
      <c r="AP6" s="7"/>
      <c r="AQ6" s="12">
        <v>0</v>
      </c>
      <c r="AR6" s="7">
        <v>1</v>
      </c>
      <c r="AS6" s="7"/>
      <c r="AT6" s="7"/>
      <c r="AU6" s="12">
        <v>1</v>
      </c>
      <c r="AV6" s="7">
        <v>1</v>
      </c>
      <c r="AW6" s="7"/>
      <c r="AX6" s="7"/>
      <c r="AY6" s="12">
        <v>1</v>
      </c>
      <c r="AZ6" s="7"/>
      <c r="BA6" s="9">
        <v>2</v>
      </c>
      <c r="BB6" s="9">
        <v>3</v>
      </c>
      <c r="BC6" s="12">
        <v>5</v>
      </c>
    </row>
    <row r="7" spans="1:55" x14ac:dyDescent="0.25">
      <c r="A7" s="1" t="s">
        <v>27</v>
      </c>
      <c r="B7" s="2">
        <v>43432</v>
      </c>
      <c r="C7" s="24" t="s">
        <v>34</v>
      </c>
      <c r="D7" s="7">
        <v>1</v>
      </c>
      <c r="E7" s="9">
        <v>2</v>
      </c>
      <c r="F7" s="9">
        <v>3</v>
      </c>
      <c r="G7" s="12">
        <v>6</v>
      </c>
      <c r="H7" s="7"/>
      <c r="I7" s="9">
        <v>1</v>
      </c>
      <c r="J7" s="9">
        <v>1</v>
      </c>
      <c r="K7" s="12">
        <v>2</v>
      </c>
      <c r="L7" s="7"/>
      <c r="M7" s="9">
        <v>1</v>
      </c>
      <c r="N7" s="7"/>
      <c r="O7" s="12">
        <v>1</v>
      </c>
      <c r="P7" s="7"/>
      <c r="Q7" s="9">
        <v>10</v>
      </c>
      <c r="R7" s="9">
        <v>2</v>
      </c>
      <c r="S7" s="12">
        <v>12</v>
      </c>
      <c r="T7" s="7">
        <v>5</v>
      </c>
      <c r="U7" s="9"/>
      <c r="V7" s="7"/>
      <c r="W7" s="12">
        <v>5</v>
      </c>
      <c r="X7" s="7">
        <v>6</v>
      </c>
      <c r="Y7" s="9">
        <v>3</v>
      </c>
      <c r="Z7" s="9">
        <v>2</v>
      </c>
      <c r="AA7" s="12">
        <v>11</v>
      </c>
      <c r="AB7" s="7">
        <v>12</v>
      </c>
      <c r="AC7" s="9">
        <v>10</v>
      </c>
      <c r="AD7" s="9">
        <v>2</v>
      </c>
      <c r="AE7" s="12">
        <v>24</v>
      </c>
      <c r="AF7" s="7">
        <v>1</v>
      </c>
      <c r="AG7" s="9">
        <v>8</v>
      </c>
      <c r="AH7" s="9">
        <v>4</v>
      </c>
      <c r="AI7" s="12">
        <v>13</v>
      </c>
      <c r="AJ7" s="7"/>
      <c r="AK7" s="7"/>
      <c r="AL7" s="7"/>
      <c r="AM7" s="12">
        <v>0</v>
      </c>
      <c r="AN7" s="7"/>
      <c r="AO7" s="7"/>
      <c r="AP7" s="7"/>
      <c r="AQ7" s="12">
        <v>0</v>
      </c>
      <c r="AR7" s="7"/>
      <c r="AS7" s="7"/>
      <c r="AT7" s="7"/>
      <c r="AU7" s="12">
        <v>0</v>
      </c>
      <c r="AV7" s="7">
        <v>2</v>
      </c>
      <c r="AW7" s="7"/>
      <c r="AX7" s="7"/>
      <c r="AY7" s="12">
        <v>2</v>
      </c>
      <c r="AZ7" s="7"/>
      <c r="BA7" s="9"/>
      <c r="BB7" s="9"/>
      <c r="BC7" s="12"/>
    </row>
    <row r="8" spans="1:55" x14ac:dyDescent="0.25">
      <c r="A8" s="1" t="s">
        <v>27</v>
      </c>
      <c r="B8" s="2">
        <v>43432</v>
      </c>
      <c r="C8" s="22" t="s">
        <v>35</v>
      </c>
      <c r="D8" s="7">
        <v>4</v>
      </c>
      <c r="E8" s="9">
        <v>6</v>
      </c>
      <c r="F8" s="9">
        <v>2</v>
      </c>
      <c r="G8" s="12">
        <v>12</v>
      </c>
      <c r="H8" s="7"/>
      <c r="I8" s="9">
        <v>4</v>
      </c>
      <c r="J8" s="7"/>
      <c r="K8" s="12">
        <v>4</v>
      </c>
      <c r="L8" s="7"/>
      <c r="M8" s="9">
        <v>1</v>
      </c>
      <c r="N8" s="7"/>
      <c r="O8" s="12">
        <v>1</v>
      </c>
      <c r="P8" s="7"/>
      <c r="Q8" s="9">
        <v>10</v>
      </c>
      <c r="R8" s="9">
        <v>2</v>
      </c>
      <c r="S8" s="12">
        <v>12</v>
      </c>
      <c r="T8" s="7">
        <v>6</v>
      </c>
      <c r="U8" s="7"/>
      <c r="V8" s="9">
        <v>2</v>
      </c>
      <c r="W8" s="12">
        <v>8</v>
      </c>
      <c r="X8" s="7">
        <v>6</v>
      </c>
      <c r="Y8" s="9">
        <v>4</v>
      </c>
      <c r="Z8" s="9">
        <v>1</v>
      </c>
      <c r="AA8" s="12">
        <v>11</v>
      </c>
      <c r="AB8" s="7">
        <v>13</v>
      </c>
      <c r="AC8" s="9">
        <v>11</v>
      </c>
      <c r="AD8" s="9">
        <v>5</v>
      </c>
      <c r="AE8" s="12">
        <v>29</v>
      </c>
      <c r="AF8" s="7"/>
      <c r="AG8" s="9">
        <v>9</v>
      </c>
      <c r="AH8" s="7"/>
      <c r="AI8" s="12">
        <v>9</v>
      </c>
      <c r="AJ8" s="7">
        <v>1</v>
      </c>
      <c r="AK8" s="7"/>
      <c r="AL8" s="7"/>
      <c r="AM8" s="12">
        <v>1</v>
      </c>
      <c r="AN8" s="7"/>
      <c r="AO8" s="7"/>
      <c r="AP8" s="7"/>
      <c r="AQ8" s="12">
        <v>0</v>
      </c>
      <c r="AR8" s="7">
        <v>1</v>
      </c>
      <c r="AS8" s="7"/>
      <c r="AT8" s="7"/>
      <c r="AU8" s="12">
        <v>1</v>
      </c>
      <c r="AV8" s="7"/>
      <c r="AW8" s="7"/>
      <c r="AX8" s="7"/>
      <c r="AY8" s="12">
        <v>0</v>
      </c>
      <c r="AZ8" s="7"/>
      <c r="BA8" s="7"/>
      <c r="BB8" s="7"/>
      <c r="BC8" s="12"/>
    </row>
    <row r="9" spans="1:55" x14ac:dyDescent="0.25">
      <c r="A9" s="1" t="s">
        <v>28</v>
      </c>
      <c r="B9" s="2">
        <v>43433</v>
      </c>
      <c r="C9" s="24" t="s">
        <v>34</v>
      </c>
      <c r="D9" s="7"/>
      <c r="E9" s="9">
        <v>6</v>
      </c>
      <c r="F9" s="9">
        <v>1</v>
      </c>
      <c r="G9" s="12">
        <v>7</v>
      </c>
      <c r="H9" s="7"/>
      <c r="I9" s="9">
        <v>4</v>
      </c>
      <c r="J9" s="7"/>
      <c r="K9" s="12">
        <v>4</v>
      </c>
      <c r="L9" s="7"/>
      <c r="M9" s="9">
        <v>4</v>
      </c>
      <c r="N9" s="9">
        <v>1</v>
      </c>
      <c r="O9" s="12">
        <v>5</v>
      </c>
      <c r="P9" s="7"/>
      <c r="Q9" s="9">
        <v>12</v>
      </c>
      <c r="R9" s="9">
        <v>2</v>
      </c>
      <c r="S9" s="12">
        <v>14</v>
      </c>
      <c r="T9" s="7"/>
      <c r="U9" s="9">
        <v>2</v>
      </c>
      <c r="V9" s="7"/>
      <c r="W9" s="12">
        <v>2</v>
      </c>
      <c r="X9" s="7">
        <v>5</v>
      </c>
      <c r="Y9" s="9">
        <v>3</v>
      </c>
      <c r="Z9" s="9">
        <v>1</v>
      </c>
      <c r="AA9" s="12">
        <v>9</v>
      </c>
      <c r="AB9" s="7">
        <v>13</v>
      </c>
      <c r="AC9" s="9">
        <v>6</v>
      </c>
      <c r="AD9" s="9">
        <v>3</v>
      </c>
      <c r="AE9" s="12">
        <v>22</v>
      </c>
      <c r="AF9" s="7"/>
      <c r="AG9" s="9">
        <v>13</v>
      </c>
      <c r="AH9" s="9">
        <v>3</v>
      </c>
      <c r="AI9" s="12">
        <v>16</v>
      </c>
      <c r="AJ9" s="7"/>
      <c r="AK9" s="7"/>
      <c r="AL9" s="7"/>
      <c r="AM9" s="12">
        <v>0</v>
      </c>
      <c r="AN9" s="7"/>
      <c r="AO9" s="7"/>
      <c r="AP9" s="7"/>
      <c r="AQ9" s="12">
        <v>0</v>
      </c>
      <c r="AR9" s="7">
        <v>3</v>
      </c>
      <c r="AS9" s="7"/>
      <c r="AT9" s="7"/>
      <c r="AU9" s="12">
        <v>3</v>
      </c>
      <c r="AV9" s="7"/>
      <c r="AW9" s="7"/>
      <c r="AX9" s="7"/>
      <c r="AY9" s="12">
        <v>0</v>
      </c>
      <c r="AZ9" s="7"/>
      <c r="BA9" s="7"/>
      <c r="BB9" s="7"/>
      <c r="BC9" s="12"/>
    </row>
    <row r="10" spans="1:55" x14ac:dyDescent="0.25">
      <c r="A10" s="1" t="s">
        <v>28</v>
      </c>
      <c r="B10" s="2">
        <v>43433</v>
      </c>
      <c r="C10" s="22" t="s">
        <v>35</v>
      </c>
      <c r="D10" s="7">
        <v>1</v>
      </c>
      <c r="E10" s="9">
        <v>3</v>
      </c>
      <c r="F10" s="9">
        <v>1</v>
      </c>
      <c r="G10" s="12">
        <v>5</v>
      </c>
      <c r="H10" s="7"/>
      <c r="I10" s="9">
        <v>3</v>
      </c>
      <c r="J10" s="9">
        <v>1</v>
      </c>
      <c r="K10" s="12">
        <v>4</v>
      </c>
      <c r="L10" s="7"/>
      <c r="M10" s="9">
        <v>2</v>
      </c>
      <c r="N10" s="7"/>
      <c r="O10" s="12">
        <v>2</v>
      </c>
      <c r="P10" s="7"/>
      <c r="Q10" s="9">
        <v>10</v>
      </c>
      <c r="R10" s="9">
        <v>1</v>
      </c>
      <c r="S10" s="12">
        <v>11</v>
      </c>
      <c r="T10" s="7">
        <v>5</v>
      </c>
      <c r="U10" s="9">
        <v>1</v>
      </c>
      <c r="V10" s="7"/>
      <c r="W10" s="12">
        <v>6</v>
      </c>
      <c r="X10" s="7">
        <v>4</v>
      </c>
      <c r="Y10" s="9">
        <v>3</v>
      </c>
      <c r="Z10" s="9">
        <v>1</v>
      </c>
      <c r="AA10" s="12">
        <v>8</v>
      </c>
      <c r="AB10" s="7">
        <v>10</v>
      </c>
      <c r="AC10" s="9">
        <v>8</v>
      </c>
      <c r="AD10" s="7"/>
      <c r="AE10" s="12">
        <v>18</v>
      </c>
      <c r="AF10" s="7"/>
      <c r="AG10" s="9">
        <v>8</v>
      </c>
      <c r="AH10" s="7"/>
      <c r="AI10" s="12">
        <v>8</v>
      </c>
      <c r="AJ10" s="7"/>
      <c r="AK10" s="7"/>
      <c r="AL10" s="7"/>
      <c r="AM10" s="12">
        <v>0</v>
      </c>
      <c r="AN10" s="7"/>
      <c r="AO10" s="7">
        <v>1</v>
      </c>
      <c r="AP10" s="7"/>
      <c r="AQ10" s="12">
        <v>1</v>
      </c>
      <c r="AR10" s="7"/>
      <c r="AS10" s="7"/>
      <c r="AT10" s="7"/>
      <c r="AU10" s="12">
        <v>0</v>
      </c>
      <c r="AV10" s="7"/>
      <c r="AW10" s="7"/>
      <c r="AX10" s="7"/>
      <c r="AY10" s="12">
        <v>0</v>
      </c>
      <c r="AZ10" s="7"/>
      <c r="BA10" s="7"/>
      <c r="BB10" s="7"/>
      <c r="BC10" s="12"/>
    </row>
    <row r="11" spans="1:55" x14ac:dyDescent="0.25">
      <c r="A11" s="1" t="s">
        <v>29</v>
      </c>
      <c r="B11" s="2">
        <v>43434</v>
      </c>
      <c r="C11" s="24" t="s">
        <v>34</v>
      </c>
      <c r="D11" s="7">
        <v>1</v>
      </c>
      <c r="E11" s="9">
        <v>7</v>
      </c>
      <c r="F11" s="9">
        <v>1</v>
      </c>
      <c r="G11" s="12">
        <v>9</v>
      </c>
      <c r="H11" s="7"/>
      <c r="I11" s="9">
        <v>1</v>
      </c>
      <c r="J11" s="9">
        <v>2</v>
      </c>
      <c r="K11" s="12">
        <v>3</v>
      </c>
      <c r="L11" s="7"/>
      <c r="M11" s="9">
        <v>2</v>
      </c>
      <c r="N11" s="9">
        <v>1</v>
      </c>
      <c r="O11" s="12">
        <v>3</v>
      </c>
      <c r="P11" s="7"/>
      <c r="Q11" s="9">
        <v>10</v>
      </c>
      <c r="R11" s="9">
        <v>1</v>
      </c>
      <c r="S11" s="12">
        <v>11</v>
      </c>
      <c r="T11" s="7">
        <v>3</v>
      </c>
      <c r="U11" s="7"/>
      <c r="V11" s="9">
        <v>1</v>
      </c>
      <c r="W11" s="12">
        <v>4</v>
      </c>
      <c r="X11" s="7">
        <v>5</v>
      </c>
      <c r="Y11" s="9">
        <v>3</v>
      </c>
      <c r="Z11" s="9">
        <v>2</v>
      </c>
      <c r="AA11" s="12">
        <v>10</v>
      </c>
      <c r="AB11" s="7">
        <v>15</v>
      </c>
      <c r="AC11" s="9">
        <v>10</v>
      </c>
      <c r="AD11" s="9">
        <v>1</v>
      </c>
      <c r="AE11" s="12">
        <v>26</v>
      </c>
      <c r="AF11" s="7">
        <v>1</v>
      </c>
      <c r="AG11" s="9">
        <v>9</v>
      </c>
      <c r="AH11" s="9">
        <v>1</v>
      </c>
      <c r="AI11" s="12">
        <v>11</v>
      </c>
      <c r="AJ11" s="7"/>
      <c r="AK11" s="7"/>
      <c r="AL11" s="7"/>
      <c r="AM11" s="12">
        <v>0</v>
      </c>
      <c r="AN11" s="7"/>
      <c r="AO11" s="7"/>
      <c r="AP11" s="7"/>
      <c r="AQ11" s="12">
        <v>0</v>
      </c>
      <c r="AR11" s="7"/>
      <c r="AS11" s="7"/>
      <c r="AT11" s="7"/>
      <c r="AU11" s="12">
        <v>0</v>
      </c>
      <c r="AV11" s="7"/>
      <c r="AW11" s="7"/>
      <c r="AX11" s="7"/>
      <c r="AY11" s="12">
        <v>0</v>
      </c>
      <c r="AZ11" s="7"/>
      <c r="BA11" s="7">
        <v>2</v>
      </c>
      <c r="BB11" s="7"/>
      <c r="BC11" s="12">
        <v>2</v>
      </c>
    </row>
    <row r="12" spans="1:55" x14ac:dyDescent="0.25">
      <c r="A12" s="1" t="s">
        <v>29</v>
      </c>
      <c r="B12" s="2">
        <v>43434</v>
      </c>
      <c r="C12" s="22" t="s">
        <v>35</v>
      </c>
      <c r="D12" s="7">
        <v>2</v>
      </c>
      <c r="E12" s="9">
        <v>7</v>
      </c>
      <c r="F12" s="9">
        <v>1</v>
      </c>
      <c r="G12" s="12">
        <v>10</v>
      </c>
      <c r="H12" s="7"/>
      <c r="I12" s="9">
        <v>4</v>
      </c>
      <c r="J12" s="9">
        <v>2</v>
      </c>
      <c r="K12" s="12">
        <v>6</v>
      </c>
      <c r="L12" s="7"/>
      <c r="M12" s="9">
        <v>2</v>
      </c>
      <c r="N12" s="9">
        <v>5</v>
      </c>
      <c r="O12" s="12">
        <v>7</v>
      </c>
      <c r="P12" s="7"/>
      <c r="Q12" s="9">
        <v>18</v>
      </c>
      <c r="R12" s="7"/>
      <c r="S12" s="12">
        <v>18</v>
      </c>
      <c r="T12" s="7">
        <v>5</v>
      </c>
      <c r="U12" s="7"/>
      <c r="V12" s="7"/>
      <c r="W12" s="12">
        <v>5</v>
      </c>
      <c r="X12" s="7">
        <v>7</v>
      </c>
      <c r="Y12" s="9">
        <v>3</v>
      </c>
      <c r="Z12" s="9">
        <v>2</v>
      </c>
      <c r="AA12" s="12">
        <v>12</v>
      </c>
      <c r="AB12" s="7">
        <v>11</v>
      </c>
      <c r="AC12" s="9">
        <v>13</v>
      </c>
      <c r="AD12" s="9">
        <v>2</v>
      </c>
      <c r="AE12" s="12">
        <v>16</v>
      </c>
      <c r="AF12" s="7">
        <v>2</v>
      </c>
      <c r="AG12" s="9">
        <v>8</v>
      </c>
      <c r="AH12" s="9">
        <v>3</v>
      </c>
      <c r="AI12" s="12">
        <v>13</v>
      </c>
      <c r="AJ12" s="7"/>
      <c r="AK12" s="7"/>
      <c r="AL12" s="7"/>
      <c r="AM12" s="12">
        <v>0</v>
      </c>
      <c r="AN12" s="7">
        <v>2</v>
      </c>
      <c r="AO12" s="7"/>
      <c r="AP12" s="7"/>
      <c r="AQ12" s="12">
        <v>2</v>
      </c>
      <c r="AR12" s="7">
        <v>2</v>
      </c>
      <c r="AS12" s="7"/>
      <c r="AT12" s="7"/>
      <c r="AU12" s="12">
        <v>2</v>
      </c>
      <c r="AV12" s="7"/>
      <c r="AW12" s="7"/>
      <c r="AX12" s="7"/>
      <c r="AY12" s="12">
        <v>0</v>
      </c>
      <c r="AZ12" s="7"/>
      <c r="BA12" s="7"/>
      <c r="BB12" s="7"/>
      <c r="BC12" s="12"/>
    </row>
    <row r="13" spans="1:55" x14ac:dyDescent="0.25">
      <c r="A13" s="1" t="s">
        <v>30</v>
      </c>
      <c r="B13" s="2">
        <v>43435</v>
      </c>
      <c r="C13" s="24" t="s">
        <v>34</v>
      </c>
      <c r="D13" s="17" t="s">
        <v>22</v>
      </c>
      <c r="E13" s="17" t="s">
        <v>22</v>
      </c>
      <c r="F13" s="17" t="s">
        <v>22</v>
      </c>
      <c r="G13" s="18" t="s">
        <v>22</v>
      </c>
      <c r="H13" s="16" t="s">
        <v>22</v>
      </c>
      <c r="I13" s="17" t="s">
        <v>22</v>
      </c>
      <c r="J13" s="17" t="s">
        <v>22</v>
      </c>
      <c r="K13" s="18" t="s">
        <v>22</v>
      </c>
      <c r="L13" s="16" t="s">
        <v>22</v>
      </c>
      <c r="M13" s="17" t="s">
        <v>22</v>
      </c>
      <c r="N13" s="17" t="s">
        <v>22</v>
      </c>
      <c r="O13" s="18" t="s">
        <v>22</v>
      </c>
      <c r="P13" s="16" t="s">
        <v>22</v>
      </c>
      <c r="Q13" s="17" t="s">
        <v>22</v>
      </c>
      <c r="R13" s="17" t="s">
        <v>22</v>
      </c>
      <c r="S13" s="18" t="s">
        <v>22</v>
      </c>
      <c r="T13" s="16" t="s">
        <v>22</v>
      </c>
      <c r="U13" s="17" t="s">
        <v>22</v>
      </c>
      <c r="V13" s="17" t="s">
        <v>22</v>
      </c>
      <c r="W13" s="18" t="s">
        <v>22</v>
      </c>
      <c r="X13" s="16" t="s">
        <v>22</v>
      </c>
      <c r="Y13" s="17" t="s">
        <v>22</v>
      </c>
      <c r="Z13" s="17" t="s">
        <v>22</v>
      </c>
      <c r="AA13" s="18" t="s">
        <v>22</v>
      </c>
      <c r="AB13" s="16" t="s">
        <v>22</v>
      </c>
      <c r="AC13" s="17" t="s">
        <v>22</v>
      </c>
      <c r="AD13" s="17" t="s">
        <v>22</v>
      </c>
      <c r="AE13" s="18" t="s">
        <v>22</v>
      </c>
      <c r="AF13" s="16" t="s">
        <v>22</v>
      </c>
      <c r="AG13" s="17" t="s">
        <v>22</v>
      </c>
      <c r="AH13" s="17" t="s">
        <v>22</v>
      </c>
      <c r="AI13" s="18" t="s">
        <v>22</v>
      </c>
      <c r="AJ13" s="16" t="s">
        <v>22</v>
      </c>
      <c r="AK13" s="17" t="s">
        <v>22</v>
      </c>
      <c r="AL13" s="17" t="s">
        <v>22</v>
      </c>
      <c r="AM13" s="18" t="s">
        <v>22</v>
      </c>
      <c r="AN13" s="16" t="s">
        <v>22</v>
      </c>
      <c r="AO13" s="17" t="s">
        <v>22</v>
      </c>
      <c r="AP13" s="17" t="s">
        <v>22</v>
      </c>
      <c r="AQ13" s="18" t="s">
        <v>22</v>
      </c>
      <c r="AR13" s="16" t="s">
        <v>22</v>
      </c>
      <c r="AS13" s="17" t="s">
        <v>22</v>
      </c>
      <c r="AT13" s="17" t="s">
        <v>22</v>
      </c>
      <c r="AU13" s="18" t="s">
        <v>22</v>
      </c>
      <c r="AV13" s="16" t="s">
        <v>22</v>
      </c>
      <c r="AW13" s="17" t="s">
        <v>22</v>
      </c>
      <c r="AX13" s="17" t="s">
        <v>22</v>
      </c>
      <c r="AY13" s="18" t="s">
        <v>22</v>
      </c>
      <c r="AZ13" s="16" t="s">
        <v>22</v>
      </c>
      <c r="BA13" s="17" t="s">
        <v>22</v>
      </c>
      <c r="BB13" s="17" t="s">
        <v>22</v>
      </c>
      <c r="BC13" s="18" t="s">
        <v>22</v>
      </c>
    </row>
    <row r="14" spans="1:55" x14ac:dyDescent="0.25">
      <c r="A14" s="1" t="s">
        <v>30</v>
      </c>
      <c r="B14" s="2">
        <v>43435</v>
      </c>
      <c r="C14" s="22" t="s">
        <v>35</v>
      </c>
      <c r="D14" s="17" t="s">
        <v>22</v>
      </c>
      <c r="E14" s="17" t="s">
        <v>22</v>
      </c>
      <c r="F14" s="17" t="s">
        <v>22</v>
      </c>
      <c r="G14" s="18" t="s">
        <v>22</v>
      </c>
      <c r="H14" s="16" t="s">
        <v>22</v>
      </c>
      <c r="I14" s="17" t="s">
        <v>22</v>
      </c>
      <c r="J14" s="17" t="s">
        <v>22</v>
      </c>
      <c r="K14" s="18" t="s">
        <v>22</v>
      </c>
      <c r="L14" s="16" t="s">
        <v>22</v>
      </c>
      <c r="M14" s="17" t="s">
        <v>22</v>
      </c>
      <c r="N14" s="17" t="s">
        <v>22</v>
      </c>
      <c r="O14" s="18" t="s">
        <v>22</v>
      </c>
      <c r="P14" s="16" t="s">
        <v>22</v>
      </c>
      <c r="Q14" s="17" t="s">
        <v>22</v>
      </c>
      <c r="R14" s="17" t="s">
        <v>22</v>
      </c>
      <c r="S14" s="18" t="s">
        <v>22</v>
      </c>
      <c r="T14" s="16" t="s">
        <v>22</v>
      </c>
      <c r="U14" s="17" t="s">
        <v>22</v>
      </c>
      <c r="V14" s="17" t="s">
        <v>22</v>
      </c>
      <c r="W14" s="18" t="s">
        <v>22</v>
      </c>
      <c r="X14" s="16" t="s">
        <v>22</v>
      </c>
      <c r="Y14" s="17" t="s">
        <v>22</v>
      </c>
      <c r="Z14" s="17" t="s">
        <v>22</v>
      </c>
      <c r="AA14" s="18" t="s">
        <v>22</v>
      </c>
      <c r="AB14" s="16" t="s">
        <v>22</v>
      </c>
      <c r="AC14" s="17" t="s">
        <v>22</v>
      </c>
      <c r="AD14" s="17" t="s">
        <v>22</v>
      </c>
      <c r="AE14" s="18" t="s">
        <v>22</v>
      </c>
      <c r="AF14" s="16" t="s">
        <v>22</v>
      </c>
      <c r="AG14" s="17" t="s">
        <v>22</v>
      </c>
      <c r="AH14" s="17" t="s">
        <v>22</v>
      </c>
      <c r="AI14" s="18" t="s">
        <v>22</v>
      </c>
      <c r="AJ14" s="16" t="s">
        <v>22</v>
      </c>
      <c r="AK14" s="17" t="s">
        <v>22</v>
      </c>
      <c r="AL14" s="17" t="s">
        <v>22</v>
      </c>
      <c r="AM14" s="18" t="s">
        <v>22</v>
      </c>
      <c r="AN14" s="16" t="s">
        <v>22</v>
      </c>
      <c r="AO14" s="17" t="s">
        <v>22</v>
      </c>
      <c r="AP14" s="17" t="s">
        <v>22</v>
      </c>
      <c r="AQ14" s="18" t="s">
        <v>22</v>
      </c>
      <c r="AR14" s="16" t="s">
        <v>22</v>
      </c>
      <c r="AS14" s="17" t="s">
        <v>22</v>
      </c>
      <c r="AT14" s="17" t="s">
        <v>22</v>
      </c>
      <c r="AU14" s="18" t="s">
        <v>22</v>
      </c>
      <c r="AV14" s="16" t="s">
        <v>22</v>
      </c>
      <c r="AW14" s="17" t="s">
        <v>22</v>
      </c>
      <c r="AX14" s="17" t="s">
        <v>22</v>
      </c>
      <c r="AY14" s="18" t="s">
        <v>22</v>
      </c>
      <c r="AZ14" s="16" t="s">
        <v>22</v>
      </c>
      <c r="BA14" s="17" t="s">
        <v>22</v>
      </c>
      <c r="BB14" s="17" t="s">
        <v>22</v>
      </c>
      <c r="BC14" s="18" t="s">
        <v>22</v>
      </c>
    </row>
    <row r="15" spans="1:55" x14ac:dyDescent="0.25">
      <c r="A15" s="1" t="s">
        <v>31</v>
      </c>
      <c r="B15" s="2">
        <v>43436</v>
      </c>
      <c r="C15" s="24" t="s">
        <v>34</v>
      </c>
      <c r="D15" s="7">
        <v>1</v>
      </c>
      <c r="E15" s="9">
        <v>2</v>
      </c>
      <c r="F15" s="7"/>
      <c r="G15" s="12">
        <v>4</v>
      </c>
      <c r="H15" s="7"/>
      <c r="I15" s="9">
        <v>2</v>
      </c>
      <c r="J15" s="7"/>
      <c r="K15" s="12">
        <v>2</v>
      </c>
      <c r="L15" s="7"/>
      <c r="M15" s="9">
        <v>5</v>
      </c>
      <c r="N15" s="9">
        <v>3</v>
      </c>
      <c r="O15" s="12">
        <v>8</v>
      </c>
      <c r="P15" s="7"/>
      <c r="Q15" s="9">
        <v>11</v>
      </c>
      <c r="R15" s="7"/>
      <c r="S15" s="12">
        <v>11</v>
      </c>
      <c r="T15" s="7">
        <v>7</v>
      </c>
      <c r="U15" s="7"/>
      <c r="V15" s="7"/>
      <c r="W15" s="12">
        <v>7</v>
      </c>
      <c r="X15" s="7">
        <v>2</v>
      </c>
      <c r="Y15" s="9">
        <v>3</v>
      </c>
      <c r="Z15" s="9">
        <v>1</v>
      </c>
      <c r="AA15" s="12">
        <v>6</v>
      </c>
      <c r="AB15" s="7">
        <v>8</v>
      </c>
      <c r="AC15" s="9">
        <v>7</v>
      </c>
      <c r="AD15" s="7"/>
      <c r="AE15" s="12">
        <v>15</v>
      </c>
      <c r="AF15" s="7"/>
      <c r="AG15" s="9">
        <v>7</v>
      </c>
      <c r="AH15" s="9">
        <v>2</v>
      </c>
      <c r="AI15" s="12">
        <v>9</v>
      </c>
      <c r="AJ15" s="7"/>
      <c r="AK15" s="7"/>
      <c r="AL15" s="7"/>
      <c r="AM15" s="12">
        <v>0</v>
      </c>
      <c r="AN15" s="7"/>
      <c r="AO15" s="7"/>
      <c r="AP15" s="7"/>
      <c r="AQ15" s="12">
        <v>0</v>
      </c>
      <c r="AR15" s="7">
        <v>1</v>
      </c>
      <c r="AS15" s="7"/>
      <c r="AT15" s="7"/>
      <c r="AU15" s="12">
        <v>1</v>
      </c>
      <c r="AV15" s="7">
        <v>1</v>
      </c>
      <c r="AW15" s="7"/>
      <c r="AX15" s="7"/>
      <c r="AY15" s="12">
        <v>1</v>
      </c>
      <c r="AZ15" s="7"/>
      <c r="BA15" s="7"/>
      <c r="BB15" s="7"/>
      <c r="BC15" s="12"/>
    </row>
    <row r="16" spans="1:55" x14ac:dyDescent="0.25">
      <c r="A16" s="1" t="s">
        <v>31</v>
      </c>
      <c r="B16" s="2">
        <v>43436</v>
      </c>
      <c r="C16" s="22" t="s">
        <v>35</v>
      </c>
      <c r="D16" s="7"/>
      <c r="E16" s="9">
        <v>7</v>
      </c>
      <c r="F16" s="7">
        <v>1</v>
      </c>
      <c r="G16" s="12">
        <v>8</v>
      </c>
      <c r="H16" s="7"/>
      <c r="I16" s="9">
        <v>1</v>
      </c>
      <c r="J16" s="9">
        <v>2</v>
      </c>
      <c r="K16" s="12">
        <v>3</v>
      </c>
      <c r="L16" s="7"/>
      <c r="M16" s="9">
        <v>1</v>
      </c>
      <c r="N16" s="7"/>
      <c r="O16" s="12">
        <v>1</v>
      </c>
      <c r="P16" s="7"/>
      <c r="Q16" s="9">
        <v>14</v>
      </c>
      <c r="R16" s="7"/>
      <c r="S16" s="12">
        <v>14</v>
      </c>
      <c r="T16" s="7">
        <v>6</v>
      </c>
      <c r="U16" s="7"/>
      <c r="V16" s="7"/>
      <c r="W16" s="12">
        <v>6</v>
      </c>
      <c r="X16" s="7">
        <v>8</v>
      </c>
      <c r="Y16" s="9">
        <v>6</v>
      </c>
      <c r="Z16" s="9">
        <v>1</v>
      </c>
      <c r="AA16" s="12">
        <v>15</v>
      </c>
      <c r="AB16" s="7">
        <v>10</v>
      </c>
      <c r="AC16" s="9">
        <v>8</v>
      </c>
      <c r="AD16" s="7"/>
      <c r="AE16" s="12">
        <v>18</v>
      </c>
      <c r="AF16" s="7"/>
      <c r="AG16" s="9">
        <v>6</v>
      </c>
      <c r="AH16" s="9">
        <v>1</v>
      </c>
      <c r="AI16" s="12">
        <v>7</v>
      </c>
      <c r="AJ16" s="7"/>
      <c r="AK16" s="7"/>
      <c r="AL16" s="7"/>
      <c r="AM16" s="12">
        <v>0</v>
      </c>
      <c r="AN16" s="7"/>
      <c r="AO16" s="7"/>
      <c r="AP16" s="7"/>
      <c r="AQ16" s="12">
        <v>0</v>
      </c>
      <c r="AR16" s="7">
        <v>1</v>
      </c>
      <c r="AS16" s="7"/>
      <c r="AT16" s="9">
        <v>2</v>
      </c>
      <c r="AU16" s="12">
        <v>3</v>
      </c>
      <c r="AV16" s="7">
        <v>1</v>
      </c>
      <c r="AW16" s="7"/>
      <c r="AX16" s="9">
        <v>1</v>
      </c>
      <c r="AY16" s="12">
        <v>2</v>
      </c>
      <c r="AZ16" s="7"/>
      <c r="BA16" s="9">
        <v>3</v>
      </c>
      <c r="BB16" s="7"/>
      <c r="BC16" s="12"/>
    </row>
    <row r="17" spans="1:55" x14ac:dyDescent="0.25">
      <c r="A17" s="1" t="s">
        <v>25</v>
      </c>
      <c r="B17" s="2">
        <v>43437</v>
      </c>
      <c r="C17" s="24" t="s">
        <v>34</v>
      </c>
      <c r="D17" s="7">
        <v>3</v>
      </c>
      <c r="E17" s="9">
        <v>5</v>
      </c>
      <c r="F17" s="7">
        <v>2</v>
      </c>
      <c r="G17" s="12">
        <v>10</v>
      </c>
      <c r="H17" s="7"/>
      <c r="I17" s="9">
        <v>4</v>
      </c>
      <c r="J17" s="7"/>
      <c r="K17" s="12">
        <v>4</v>
      </c>
      <c r="L17" s="7"/>
      <c r="M17" s="9">
        <v>2</v>
      </c>
      <c r="N17" s="7"/>
      <c r="O17" s="12">
        <v>2</v>
      </c>
      <c r="P17" s="7"/>
      <c r="Q17" s="9">
        <v>14</v>
      </c>
      <c r="R17" s="9">
        <v>2</v>
      </c>
      <c r="S17" s="12">
        <v>16</v>
      </c>
      <c r="T17" s="7">
        <v>7</v>
      </c>
      <c r="U17" s="7"/>
      <c r="V17" s="9">
        <v>1</v>
      </c>
      <c r="W17" s="12">
        <v>8</v>
      </c>
      <c r="X17" s="7">
        <v>9</v>
      </c>
      <c r="Y17" s="9">
        <v>8</v>
      </c>
      <c r="Z17" s="7"/>
      <c r="AA17" s="12">
        <v>17</v>
      </c>
      <c r="AB17" s="7">
        <v>14</v>
      </c>
      <c r="AC17" s="9">
        <v>10</v>
      </c>
      <c r="AD17" s="7"/>
      <c r="AE17" s="12">
        <v>24</v>
      </c>
      <c r="AF17" s="7">
        <v>2</v>
      </c>
      <c r="AG17" s="9">
        <v>12</v>
      </c>
      <c r="AH17" s="9">
        <v>4</v>
      </c>
      <c r="AI17" s="12">
        <v>18</v>
      </c>
      <c r="AJ17" s="7">
        <v>1</v>
      </c>
      <c r="AK17" s="7"/>
      <c r="AL17" s="7"/>
      <c r="AM17" s="12">
        <v>1</v>
      </c>
      <c r="AN17" s="7"/>
      <c r="AO17" s="7"/>
      <c r="AP17" s="7"/>
      <c r="AQ17" s="12">
        <v>0</v>
      </c>
      <c r="AR17" s="7">
        <v>1</v>
      </c>
      <c r="AS17" s="7"/>
      <c r="AT17" s="7"/>
      <c r="AU17" s="12">
        <v>1</v>
      </c>
      <c r="AV17" s="7">
        <v>1</v>
      </c>
      <c r="AW17" s="7"/>
      <c r="AX17" s="7"/>
      <c r="AY17" s="12">
        <v>1</v>
      </c>
      <c r="AZ17" s="7"/>
      <c r="BA17" s="7"/>
      <c r="BB17" s="7"/>
      <c r="BC17" s="12"/>
    </row>
    <row r="18" spans="1:55" x14ac:dyDescent="0.25">
      <c r="A18" s="1" t="s">
        <v>25</v>
      </c>
      <c r="B18" s="2">
        <v>43437</v>
      </c>
      <c r="C18" s="22" t="s">
        <v>35</v>
      </c>
      <c r="D18" s="7">
        <v>2</v>
      </c>
      <c r="E18" s="9">
        <v>3</v>
      </c>
      <c r="F18" s="7">
        <v>2</v>
      </c>
      <c r="G18" s="12">
        <v>7</v>
      </c>
      <c r="H18" s="7"/>
      <c r="I18" s="9">
        <v>6</v>
      </c>
      <c r="J18" s="7"/>
      <c r="K18" s="12">
        <v>6</v>
      </c>
      <c r="L18" s="7"/>
      <c r="M18" s="9">
        <v>1</v>
      </c>
      <c r="N18" s="9">
        <v>4</v>
      </c>
      <c r="O18" s="12">
        <v>5</v>
      </c>
      <c r="P18" s="7"/>
      <c r="Q18" s="9">
        <v>17</v>
      </c>
      <c r="R18" s="7"/>
      <c r="S18" s="12">
        <v>17</v>
      </c>
      <c r="T18" s="7">
        <v>7</v>
      </c>
      <c r="U18" s="7"/>
      <c r="V18" s="7"/>
      <c r="W18" s="12">
        <v>7</v>
      </c>
      <c r="X18" s="7">
        <v>2</v>
      </c>
      <c r="Y18" s="9">
        <v>10</v>
      </c>
      <c r="Z18" s="7"/>
      <c r="AA18" s="12">
        <v>12</v>
      </c>
      <c r="AB18" s="7">
        <v>10</v>
      </c>
      <c r="AC18" s="9">
        <v>13</v>
      </c>
      <c r="AD18" s="9">
        <v>3</v>
      </c>
      <c r="AE18" s="12">
        <v>26</v>
      </c>
      <c r="AF18" s="7">
        <v>1</v>
      </c>
      <c r="AG18" s="9">
        <v>7</v>
      </c>
      <c r="AH18" s="9">
        <v>2</v>
      </c>
      <c r="AI18" s="12">
        <v>10</v>
      </c>
      <c r="AJ18" s="7"/>
      <c r="AK18" s="7"/>
      <c r="AL18" s="7"/>
      <c r="AM18" s="12">
        <v>0</v>
      </c>
      <c r="AN18" s="7">
        <v>1</v>
      </c>
      <c r="AO18" s="7"/>
      <c r="AP18" s="7"/>
      <c r="AQ18" s="12">
        <v>1</v>
      </c>
      <c r="AR18" s="7">
        <v>1</v>
      </c>
      <c r="AS18" s="7"/>
      <c r="AT18" s="7"/>
      <c r="AU18" s="12">
        <v>1</v>
      </c>
      <c r="AV18" s="7">
        <v>1</v>
      </c>
      <c r="AW18" s="7"/>
      <c r="AX18" s="7"/>
      <c r="AY18" s="12">
        <v>1</v>
      </c>
      <c r="AZ18" s="7"/>
      <c r="BA18" s="7">
        <v>1</v>
      </c>
      <c r="BB18" s="9">
        <v>1</v>
      </c>
      <c r="BC18" s="12">
        <v>2</v>
      </c>
    </row>
    <row r="19" spans="1:55" x14ac:dyDescent="0.25">
      <c r="A19" s="1" t="s">
        <v>26</v>
      </c>
      <c r="B19" s="2">
        <v>43438</v>
      </c>
      <c r="C19" s="24" t="s">
        <v>34</v>
      </c>
      <c r="D19" s="7">
        <v>2</v>
      </c>
      <c r="E19" s="9">
        <v>9</v>
      </c>
      <c r="F19" s="9">
        <v>2</v>
      </c>
      <c r="G19" s="12">
        <v>13</v>
      </c>
      <c r="H19" s="7"/>
      <c r="I19" s="9">
        <v>7</v>
      </c>
      <c r="J19" s="7"/>
      <c r="K19" s="12">
        <v>7</v>
      </c>
      <c r="L19" s="7"/>
      <c r="M19" s="9">
        <v>2</v>
      </c>
      <c r="N19" s="7"/>
      <c r="O19" s="12">
        <v>2</v>
      </c>
      <c r="P19" s="7"/>
      <c r="Q19" s="9">
        <v>15</v>
      </c>
      <c r="R19" s="9">
        <v>3</v>
      </c>
      <c r="S19" s="12">
        <v>18</v>
      </c>
      <c r="T19" s="7">
        <v>8</v>
      </c>
      <c r="U19" s="7"/>
      <c r="V19" s="9">
        <v>1</v>
      </c>
      <c r="W19" s="12">
        <v>9</v>
      </c>
      <c r="X19" s="7">
        <v>7</v>
      </c>
      <c r="Y19" s="9">
        <v>6</v>
      </c>
      <c r="Z19" s="9">
        <v>2</v>
      </c>
      <c r="AA19" s="12">
        <v>15</v>
      </c>
      <c r="AB19" s="7">
        <v>12</v>
      </c>
      <c r="AC19" s="9">
        <v>13</v>
      </c>
      <c r="AD19" s="9">
        <v>2</v>
      </c>
      <c r="AE19" s="12">
        <v>27</v>
      </c>
      <c r="AF19" s="7"/>
      <c r="AG19" s="9">
        <v>10</v>
      </c>
      <c r="AH19" s="9">
        <v>2</v>
      </c>
      <c r="AI19" s="12">
        <v>12</v>
      </c>
      <c r="AJ19" s="7"/>
      <c r="AK19" s="7"/>
      <c r="AL19" s="7"/>
      <c r="AM19" s="12">
        <v>0</v>
      </c>
      <c r="AN19" s="7"/>
      <c r="AO19" s="7"/>
      <c r="AP19" s="7"/>
      <c r="AQ19" s="12">
        <v>0</v>
      </c>
      <c r="AR19" s="7">
        <v>2</v>
      </c>
      <c r="AS19" s="7"/>
      <c r="AT19" s="7"/>
      <c r="AU19" s="12">
        <v>2</v>
      </c>
      <c r="AV19" s="7">
        <v>1</v>
      </c>
      <c r="AW19" s="7"/>
      <c r="AX19" s="7"/>
      <c r="AY19" s="12">
        <v>1</v>
      </c>
      <c r="AZ19" s="7"/>
      <c r="BA19" s="7"/>
      <c r="BB19" s="7"/>
      <c r="BC19" s="12"/>
    </row>
    <row r="20" spans="1:55" x14ac:dyDescent="0.25">
      <c r="A20" s="1" t="s">
        <v>26</v>
      </c>
      <c r="B20" s="2">
        <v>43438</v>
      </c>
      <c r="C20" s="22" t="s">
        <v>35</v>
      </c>
      <c r="D20" s="7"/>
      <c r="E20" s="9">
        <v>6</v>
      </c>
      <c r="F20" s="9">
        <v>1</v>
      </c>
      <c r="G20" s="12">
        <v>7</v>
      </c>
      <c r="H20" s="7"/>
      <c r="I20" s="9">
        <v>6</v>
      </c>
      <c r="J20" s="7"/>
      <c r="K20" s="12">
        <v>6</v>
      </c>
      <c r="L20" s="7"/>
      <c r="M20" s="9">
        <v>5</v>
      </c>
      <c r="N20" s="7"/>
      <c r="O20" s="12">
        <v>5</v>
      </c>
      <c r="P20" s="7"/>
      <c r="Q20" s="9">
        <v>13</v>
      </c>
      <c r="R20" s="9">
        <v>1</v>
      </c>
      <c r="S20" s="12">
        <v>14</v>
      </c>
      <c r="T20" s="7">
        <v>7</v>
      </c>
      <c r="U20" s="7"/>
      <c r="V20" s="9">
        <v>1</v>
      </c>
      <c r="W20" s="12">
        <v>8</v>
      </c>
      <c r="X20" s="7">
        <v>1</v>
      </c>
      <c r="Y20" s="9">
        <v>7</v>
      </c>
      <c r="Z20" s="7"/>
      <c r="AA20" s="12">
        <v>8</v>
      </c>
      <c r="AB20" s="7">
        <v>13</v>
      </c>
      <c r="AC20" s="9">
        <v>6</v>
      </c>
      <c r="AD20" s="9">
        <v>2</v>
      </c>
      <c r="AE20" s="12">
        <v>21</v>
      </c>
      <c r="AF20" s="7">
        <v>2</v>
      </c>
      <c r="AG20" s="9">
        <v>7</v>
      </c>
      <c r="AH20" s="7"/>
      <c r="AI20" s="12">
        <v>9</v>
      </c>
      <c r="AJ20" s="7"/>
      <c r="AK20" s="7"/>
      <c r="AL20" s="7"/>
      <c r="AM20" s="12">
        <v>0</v>
      </c>
      <c r="AN20" s="7"/>
      <c r="AO20" s="7"/>
      <c r="AP20" s="7"/>
      <c r="AQ20" s="12">
        <v>0</v>
      </c>
      <c r="AR20" s="7"/>
      <c r="AS20" s="7"/>
      <c r="AT20" s="7">
        <v>2</v>
      </c>
      <c r="AU20" s="12">
        <v>2</v>
      </c>
      <c r="AV20" s="7"/>
      <c r="AW20" s="7"/>
      <c r="AX20" s="7"/>
      <c r="AY20" s="12">
        <v>0</v>
      </c>
      <c r="AZ20" s="7"/>
      <c r="BA20" s="7">
        <v>2</v>
      </c>
      <c r="BB20" s="9">
        <v>1</v>
      </c>
      <c r="BC20" s="12">
        <v>3</v>
      </c>
    </row>
    <row r="21" spans="1:55" x14ac:dyDescent="0.25">
      <c r="A21" s="1" t="s">
        <v>27</v>
      </c>
      <c r="B21" s="2">
        <v>43439</v>
      </c>
      <c r="C21" s="24" t="s">
        <v>34</v>
      </c>
      <c r="D21" s="7"/>
      <c r="E21" s="9">
        <v>6</v>
      </c>
      <c r="F21" s="9">
        <v>1</v>
      </c>
      <c r="G21" s="12">
        <v>7</v>
      </c>
      <c r="H21" s="7"/>
      <c r="I21" s="9">
        <v>5</v>
      </c>
      <c r="J21" s="7"/>
      <c r="K21" s="12">
        <v>5</v>
      </c>
      <c r="L21" s="7"/>
      <c r="M21" s="9">
        <v>2</v>
      </c>
      <c r="N21" s="7"/>
      <c r="O21" s="12">
        <v>2</v>
      </c>
      <c r="P21" s="7"/>
      <c r="Q21" s="9">
        <v>18</v>
      </c>
      <c r="R21" s="9">
        <v>2</v>
      </c>
      <c r="S21" s="12">
        <v>20</v>
      </c>
      <c r="T21" s="7">
        <v>8</v>
      </c>
      <c r="U21" s="7"/>
      <c r="V21" s="7"/>
      <c r="W21" s="12">
        <v>8</v>
      </c>
      <c r="X21" s="7">
        <v>2</v>
      </c>
      <c r="Y21" s="9">
        <v>6</v>
      </c>
      <c r="Z21" s="9">
        <v>4</v>
      </c>
      <c r="AA21" s="12">
        <v>12</v>
      </c>
      <c r="AB21" s="7">
        <v>11</v>
      </c>
      <c r="AC21" s="9">
        <v>14</v>
      </c>
      <c r="AD21" s="9">
        <v>2</v>
      </c>
      <c r="AE21" s="12">
        <v>27</v>
      </c>
      <c r="AF21" s="7">
        <v>2</v>
      </c>
      <c r="AG21" s="9">
        <v>9</v>
      </c>
      <c r="AH21" s="9">
        <v>3</v>
      </c>
      <c r="AI21" s="12">
        <v>14</v>
      </c>
      <c r="AJ21" s="7"/>
      <c r="AK21" s="7"/>
      <c r="AL21" s="7"/>
      <c r="AM21" s="12">
        <v>0</v>
      </c>
      <c r="AN21" s="7"/>
      <c r="AO21" s="7"/>
      <c r="AP21" s="7"/>
      <c r="AQ21" s="12">
        <v>0</v>
      </c>
      <c r="AR21" s="7">
        <v>2</v>
      </c>
      <c r="AS21" s="7"/>
      <c r="AT21" s="7"/>
      <c r="AU21" s="12">
        <v>2</v>
      </c>
      <c r="AV21" s="7"/>
      <c r="AW21" s="7"/>
      <c r="AX21" s="7"/>
      <c r="AY21" s="12">
        <v>0</v>
      </c>
      <c r="AZ21" s="7"/>
      <c r="BA21" s="7"/>
      <c r="BB21" s="7"/>
      <c r="BC21" s="12"/>
    </row>
    <row r="22" spans="1:55" x14ac:dyDescent="0.25">
      <c r="A22" s="1" t="s">
        <v>27</v>
      </c>
      <c r="B22" s="2">
        <v>43439</v>
      </c>
      <c r="C22" s="22" t="s">
        <v>35</v>
      </c>
      <c r="D22" s="7">
        <v>2</v>
      </c>
      <c r="E22" s="9">
        <v>10</v>
      </c>
      <c r="F22" s="9">
        <v>2</v>
      </c>
      <c r="G22" s="12">
        <v>14</v>
      </c>
      <c r="H22" s="7"/>
      <c r="I22" s="9">
        <v>4</v>
      </c>
      <c r="J22" s="7"/>
      <c r="K22" s="12">
        <v>4</v>
      </c>
      <c r="L22" s="7"/>
      <c r="M22" s="9">
        <v>1</v>
      </c>
      <c r="N22" s="7"/>
      <c r="O22" s="12">
        <v>1</v>
      </c>
      <c r="P22" s="7"/>
      <c r="Q22" s="9">
        <v>11</v>
      </c>
      <c r="R22" s="9">
        <v>5</v>
      </c>
      <c r="S22" s="12">
        <v>16</v>
      </c>
      <c r="T22" s="7">
        <v>8</v>
      </c>
      <c r="U22" s="7"/>
      <c r="V22" s="7"/>
      <c r="W22" s="12">
        <v>8</v>
      </c>
      <c r="X22" s="7">
        <v>1</v>
      </c>
      <c r="Y22" s="9">
        <v>4</v>
      </c>
      <c r="Z22" s="9">
        <v>2</v>
      </c>
      <c r="AA22" s="12">
        <v>7</v>
      </c>
      <c r="AB22" s="7">
        <v>12</v>
      </c>
      <c r="AC22" s="9">
        <v>17</v>
      </c>
      <c r="AD22" s="9">
        <v>4</v>
      </c>
      <c r="AE22" s="12">
        <v>35</v>
      </c>
      <c r="AF22" s="7">
        <v>1</v>
      </c>
      <c r="AG22" s="9">
        <v>11</v>
      </c>
      <c r="AH22" s="9">
        <v>2</v>
      </c>
      <c r="AI22" s="12">
        <v>14</v>
      </c>
      <c r="AJ22" s="7"/>
      <c r="AK22" s="7"/>
      <c r="AL22" s="7"/>
      <c r="AM22" s="12">
        <v>0</v>
      </c>
      <c r="AN22" s="7"/>
      <c r="AO22" s="7"/>
      <c r="AP22" s="7"/>
      <c r="AQ22" s="12">
        <v>0</v>
      </c>
      <c r="AR22" s="7"/>
      <c r="AS22" s="7"/>
      <c r="AT22" s="7"/>
      <c r="AU22" s="12">
        <v>0</v>
      </c>
      <c r="AV22" s="7">
        <v>2</v>
      </c>
      <c r="AW22" s="7"/>
      <c r="AX22" s="7"/>
      <c r="AY22" s="12">
        <v>2</v>
      </c>
      <c r="AZ22" s="7"/>
      <c r="BA22" s="7"/>
      <c r="BB22" s="7"/>
      <c r="BC22" s="12"/>
    </row>
    <row r="23" spans="1:55" x14ac:dyDescent="0.25">
      <c r="A23" s="1" t="s">
        <v>28</v>
      </c>
      <c r="B23" s="2">
        <v>43440</v>
      </c>
      <c r="C23" s="24" t="s">
        <v>34</v>
      </c>
      <c r="D23" s="7">
        <v>1</v>
      </c>
      <c r="E23" s="9">
        <v>9</v>
      </c>
      <c r="F23" s="9">
        <v>1</v>
      </c>
      <c r="G23" s="12">
        <v>11</v>
      </c>
      <c r="H23" s="7"/>
      <c r="I23" s="9">
        <v>7</v>
      </c>
      <c r="J23" s="7"/>
      <c r="K23" s="12">
        <v>7</v>
      </c>
      <c r="L23" s="7"/>
      <c r="M23" s="9">
        <v>2</v>
      </c>
      <c r="N23" s="9">
        <v>1</v>
      </c>
      <c r="O23" s="12">
        <v>3</v>
      </c>
      <c r="P23" s="7"/>
      <c r="Q23" s="9">
        <v>17</v>
      </c>
      <c r="R23" s="9">
        <v>2</v>
      </c>
      <c r="S23" s="12">
        <v>19</v>
      </c>
      <c r="T23" s="7">
        <v>9</v>
      </c>
      <c r="U23" s="7"/>
      <c r="V23" s="7"/>
      <c r="W23" s="12">
        <v>9</v>
      </c>
      <c r="X23" s="7">
        <v>6</v>
      </c>
      <c r="Y23" s="9">
        <v>8</v>
      </c>
      <c r="Z23" s="9">
        <v>5</v>
      </c>
      <c r="AA23" s="12">
        <v>19</v>
      </c>
      <c r="AB23" s="7">
        <v>19</v>
      </c>
      <c r="AC23" s="9">
        <v>15</v>
      </c>
      <c r="AD23" s="9">
        <v>3</v>
      </c>
      <c r="AE23" s="12">
        <v>37</v>
      </c>
      <c r="AF23" s="7"/>
      <c r="AG23" s="9">
        <v>13</v>
      </c>
      <c r="AH23" s="9">
        <v>2</v>
      </c>
      <c r="AI23" s="12">
        <v>15</v>
      </c>
      <c r="AJ23" s="7">
        <v>1</v>
      </c>
      <c r="AK23" s="7"/>
      <c r="AL23" s="7"/>
      <c r="AM23" s="12">
        <v>1</v>
      </c>
      <c r="AN23" s="7"/>
      <c r="AO23" s="7"/>
      <c r="AP23" s="7"/>
      <c r="AQ23" s="12">
        <v>0</v>
      </c>
      <c r="AR23" s="7"/>
      <c r="AS23" s="7"/>
      <c r="AT23" s="7"/>
      <c r="AU23" s="12">
        <v>0</v>
      </c>
      <c r="AV23" s="7">
        <v>1</v>
      </c>
      <c r="AW23" s="7"/>
      <c r="AX23" s="7"/>
      <c r="AY23" s="12">
        <v>1</v>
      </c>
      <c r="AZ23" s="7"/>
      <c r="BA23" s="7"/>
      <c r="BB23" s="7"/>
      <c r="BC23" s="12"/>
    </row>
    <row r="24" spans="1:55" x14ac:dyDescent="0.25">
      <c r="A24" s="1" t="s">
        <v>28</v>
      </c>
      <c r="B24" s="2">
        <v>43440</v>
      </c>
      <c r="C24" s="22" t="s">
        <v>35</v>
      </c>
      <c r="D24" s="7"/>
      <c r="E24" s="9">
        <v>2</v>
      </c>
      <c r="F24" s="9">
        <v>4</v>
      </c>
      <c r="G24" s="12">
        <v>6</v>
      </c>
      <c r="H24" s="7"/>
      <c r="I24" s="9">
        <v>2</v>
      </c>
      <c r="J24" s="9">
        <v>2</v>
      </c>
      <c r="K24" s="12">
        <v>4</v>
      </c>
      <c r="L24" s="7"/>
      <c r="M24" s="7"/>
      <c r="N24" s="9">
        <v>1</v>
      </c>
      <c r="O24" s="12">
        <v>1</v>
      </c>
      <c r="P24" s="7"/>
      <c r="Q24" s="9">
        <v>6</v>
      </c>
      <c r="R24" s="9">
        <v>3</v>
      </c>
      <c r="S24" s="12">
        <v>9</v>
      </c>
      <c r="T24" s="7"/>
      <c r="U24" s="9">
        <v>2</v>
      </c>
      <c r="V24" s="9">
        <v>5</v>
      </c>
      <c r="W24" s="12">
        <v>7</v>
      </c>
      <c r="X24" s="7">
        <v>1</v>
      </c>
      <c r="Y24" s="9">
        <v>5</v>
      </c>
      <c r="Z24" s="9">
        <v>4</v>
      </c>
      <c r="AA24" s="12">
        <v>10</v>
      </c>
      <c r="AB24" s="7">
        <v>7</v>
      </c>
      <c r="AC24" s="9">
        <v>4</v>
      </c>
      <c r="AD24" s="9">
        <v>2</v>
      </c>
      <c r="AE24" s="12">
        <v>13</v>
      </c>
      <c r="AF24" s="7"/>
      <c r="AG24" s="9">
        <v>8</v>
      </c>
      <c r="AH24" s="7"/>
      <c r="AI24" s="12">
        <v>8</v>
      </c>
      <c r="AJ24" s="7"/>
      <c r="AK24" s="7"/>
      <c r="AL24" s="7"/>
      <c r="AM24" s="12">
        <v>0</v>
      </c>
      <c r="AN24" s="7"/>
      <c r="AO24" s="7"/>
      <c r="AP24" s="7"/>
      <c r="AQ24" s="12">
        <v>0</v>
      </c>
      <c r="AR24" s="7">
        <v>2</v>
      </c>
      <c r="AS24" s="7"/>
      <c r="AT24" s="9">
        <v>1</v>
      </c>
      <c r="AU24" s="12">
        <v>3</v>
      </c>
      <c r="AV24" s="7">
        <v>4</v>
      </c>
      <c r="AW24" s="7"/>
      <c r="AX24" s="9">
        <v>1</v>
      </c>
      <c r="AY24" s="12">
        <v>5</v>
      </c>
      <c r="AZ24" s="7"/>
      <c r="BA24" s="7"/>
      <c r="BB24" s="7"/>
      <c r="BC24" s="12"/>
    </row>
    <row r="25" spans="1:55" x14ac:dyDescent="0.25">
      <c r="A25" s="1" t="s">
        <v>29</v>
      </c>
      <c r="B25" s="2">
        <v>43441</v>
      </c>
      <c r="C25" s="24" t="s">
        <v>34</v>
      </c>
      <c r="D25" s="7">
        <v>1</v>
      </c>
      <c r="E25" s="9">
        <v>6</v>
      </c>
      <c r="F25" s="9">
        <v>3</v>
      </c>
      <c r="G25" s="12">
        <v>10</v>
      </c>
      <c r="H25" s="7"/>
      <c r="I25" s="9">
        <v>1</v>
      </c>
      <c r="J25" s="7">
        <v>1</v>
      </c>
      <c r="K25" s="12">
        <v>2</v>
      </c>
      <c r="L25" s="7"/>
      <c r="M25" s="9">
        <v>3</v>
      </c>
      <c r="N25" s="7">
        <v>2</v>
      </c>
      <c r="O25" s="12">
        <v>5</v>
      </c>
      <c r="P25" s="7"/>
      <c r="Q25" s="9">
        <v>12</v>
      </c>
      <c r="R25" s="9">
        <v>2</v>
      </c>
      <c r="S25" s="12">
        <v>14</v>
      </c>
      <c r="T25" s="7">
        <v>7</v>
      </c>
      <c r="U25" s="7">
        <v>1</v>
      </c>
      <c r="V25" s="7"/>
      <c r="W25" s="12">
        <v>8</v>
      </c>
      <c r="X25" s="7">
        <v>8</v>
      </c>
      <c r="Y25" s="9">
        <v>1</v>
      </c>
      <c r="Z25" s="9">
        <v>1</v>
      </c>
      <c r="AA25" s="12">
        <v>10</v>
      </c>
      <c r="AB25" s="7">
        <v>9</v>
      </c>
      <c r="AC25" s="9">
        <v>5</v>
      </c>
      <c r="AD25" s="9">
        <v>7</v>
      </c>
      <c r="AE25" s="12">
        <v>21</v>
      </c>
      <c r="AF25" s="7">
        <v>1</v>
      </c>
      <c r="AG25" s="9">
        <v>6</v>
      </c>
      <c r="AH25" s="9">
        <v>3</v>
      </c>
      <c r="AI25" s="12">
        <v>10</v>
      </c>
      <c r="AJ25" s="7"/>
      <c r="AK25" s="7"/>
      <c r="AL25" s="7"/>
      <c r="AM25" s="12">
        <v>0</v>
      </c>
      <c r="AN25" s="7"/>
      <c r="AO25" s="7"/>
      <c r="AP25" s="7"/>
      <c r="AQ25" s="12">
        <v>0</v>
      </c>
      <c r="AR25" s="7"/>
      <c r="AS25" s="7"/>
      <c r="AT25" s="7"/>
      <c r="AU25" s="12">
        <v>0</v>
      </c>
      <c r="AV25" s="7"/>
      <c r="AW25" s="7"/>
      <c r="AX25" s="7"/>
      <c r="AY25" s="12">
        <v>0</v>
      </c>
      <c r="AZ25" s="7"/>
      <c r="BA25" s="7"/>
      <c r="BB25" s="7"/>
      <c r="BC25" s="12"/>
    </row>
    <row r="26" spans="1:55" x14ac:dyDescent="0.25">
      <c r="A26" s="1" t="s">
        <v>29</v>
      </c>
      <c r="B26" s="2">
        <v>43441</v>
      </c>
      <c r="C26" s="22" t="s">
        <v>35</v>
      </c>
      <c r="D26" s="7"/>
      <c r="E26" s="9">
        <v>4</v>
      </c>
      <c r="F26" s="9">
        <v>1</v>
      </c>
      <c r="G26" s="12">
        <v>5</v>
      </c>
      <c r="H26" s="7"/>
      <c r="I26" s="9">
        <v>5</v>
      </c>
      <c r="J26" s="7">
        <v>1</v>
      </c>
      <c r="K26" s="12">
        <v>6</v>
      </c>
      <c r="L26" s="7"/>
      <c r="M26" s="9">
        <v>2</v>
      </c>
      <c r="N26" s="7"/>
      <c r="O26" s="12">
        <v>2</v>
      </c>
      <c r="P26" s="7"/>
      <c r="Q26" s="9">
        <v>10</v>
      </c>
      <c r="R26" s="9">
        <v>3</v>
      </c>
      <c r="S26" s="12">
        <v>13</v>
      </c>
      <c r="T26" s="7">
        <v>10</v>
      </c>
      <c r="U26" s="7"/>
      <c r="V26" s="7">
        <v>1</v>
      </c>
      <c r="W26" s="12">
        <v>11</v>
      </c>
      <c r="X26" s="7">
        <v>7</v>
      </c>
      <c r="Y26" s="9">
        <v>6</v>
      </c>
      <c r="Z26" s="7"/>
      <c r="AA26" s="12">
        <v>13</v>
      </c>
      <c r="AB26" s="7">
        <v>12</v>
      </c>
      <c r="AC26" s="9">
        <v>10</v>
      </c>
      <c r="AD26" s="9">
        <v>3</v>
      </c>
      <c r="AE26" s="12">
        <v>25</v>
      </c>
      <c r="AF26" s="7">
        <v>2</v>
      </c>
      <c r="AG26" s="9">
        <v>5</v>
      </c>
      <c r="AH26" s="9">
        <v>3</v>
      </c>
      <c r="AI26" s="12">
        <v>10</v>
      </c>
      <c r="AJ26" s="7"/>
      <c r="AK26" s="7"/>
      <c r="AL26" s="7"/>
      <c r="AM26" s="12">
        <v>0</v>
      </c>
      <c r="AN26" s="7">
        <v>2</v>
      </c>
      <c r="AO26" s="7"/>
      <c r="AP26" s="7"/>
      <c r="AQ26" s="12">
        <v>2</v>
      </c>
      <c r="AR26" s="7"/>
      <c r="AS26" s="7"/>
      <c r="AT26" s="7"/>
      <c r="AU26" s="12">
        <v>0</v>
      </c>
      <c r="AV26" s="7">
        <v>1</v>
      </c>
      <c r="AW26" s="7"/>
      <c r="AX26" s="7"/>
      <c r="AY26" s="12">
        <v>1</v>
      </c>
      <c r="AZ26" s="7"/>
      <c r="BA26" s="7"/>
      <c r="BB26" s="7">
        <v>2</v>
      </c>
      <c r="BC26" s="12">
        <v>2</v>
      </c>
    </row>
    <row r="27" spans="1:55" x14ac:dyDescent="0.25">
      <c r="A27" s="1" t="s">
        <v>30</v>
      </c>
      <c r="B27" s="2">
        <v>43442</v>
      </c>
      <c r="C27" s="24" t="s">
        <v>34</v>
      </c>
      <c r="D27" s="7">
        <v>1</v>
      </c>
      <c r="E27" s="9">
        <v>2</v>
      </c>
      <c r="F27" s="9">
        <v>3</v>
      </c>
      <c r="G27" s="12">
        <v>6</v>
      </c>
      <c r="H27" s="7"/>
      <c r="I27" s="9">
        <v>4</v>
      </c>
      <c r="J27" s="9">
        <v>3</v>
      </c>
      <c r="K27" s="12">
        <v>7</v>
      </c>
      <c r="L27" s="7"/>
      <c r="M27" s="9">
        <v>1</v>
      </c>
      <c r="N27" s="7"/>
      <c r="O27" s="12">
        <v>1</v>
      </c>
      <c r="P27" s="7"/>
      <c r="Q27" s="9">
        <v>10</v>
      </c>
      <c r="R27" s="9">
        <v>2</v>
      </c>
      <c r="S27" s="12">
        <v>12</v>
      </c>
      <c r="T27" s="7">
        <v>6</v>
      </c>
      <c r="U27" s="7"/>
      <c r="V27" s="7"/>
      <c r="W27" s="12">
        <v>6</v>
      </c>
      <c r="X27" s="7">
        <v>2</v>
      </c>
      <c r="Y27" s="9">
        <v>3</v>
      </c>
      <c r="Z27" s="9">
        <v>1</v>
      </c>
      <c r="AA27" s="12">
        <v>6</v>
      </c>
      <c r="AB27" s="7">
        <v>9</v>
      </c>
      <c r="AC27" s="9">
        <v>8</v>
      </c>
      <c r="AD27" s="7"/>
      <c r="AE27" s="12">
        <v>17</v>
      </c>
      <c r="AF27" s="7">
        <v>2</v>
      </c>
      <c r="AG27" s="9">
        <v>4</v>
      </c>
      <c r="AH27" s="9">
        <v>3</v>
      </c>
      <c r="AI27" s="12">
        <v>9</v>
      </c>
      <c r="AJ27" s="7"/>
      <c r="AK27" s="7"/>
      <c r="AL27" s="7"/>
      <c r="AM27" s="12">
        <v>0</v>
      </c>
      <c r="AN27" s="7"/>
      <c r="AO27" s="7"/>
      <c r="AP27" s="7"/>
      <c r="AQ27" s="12">
        <v>0</v>
      </c>
      <c r="AR27" s="7"/>
      <c r="AS27" s="7"/>
      <c r="AT27" s="7"/>
      <c r="AU27" s="12">
        <v>0</v>
      </c>
      <c r="AV27" s="7"/>
      <c r="AW27" s="7"/>
      <c r="AX27" s="7"/>
      <c r="AY27" s="12">
        <v>0</v>
      </c>
      <c r="AZ27" s="7"/>
      <c r="BA27" s="7"/>
      <c r="BB27" s="7"/>
      <c r="BC27" s="12"/>
    </row>
    <row r="28" spans="1:55" x14ac:dyDescent="0.25">
      <c r="A28" s="1" t="s">
        <v>30</v>
      </c>
      <c r="B28" s="2">
        <v>43442</v>
      </c>
      <c r="C28" s="22" t="s">
        <v>35</v>
      </c>
      <c r="D28" s="7">
        <v>2</v>
      </c>
      <c r="E28" s="9">
        <v>2</v>
      </c>
      <c r="F28" s="9">
        <v>4</v>
      </c>
      <c r="G28" s="12">
        <v>8</v>
      </c>
      <c r="H28" s="7"/>
      <c r="I28" s="9">
        <v>5</v>
      </c>
      <c r="J28" s="9">
        <v>8</v>
      </c>
      <c r="K28" s="12">
        <v>13</v>
      </c>
      <c r="L28" s="7"/>
      <c r="M28" s="9">
        <v>1</v>
      </c>
      <c r="N28" s="7"/>
      <c r="O28" s="12">
        <v>1</v>
      </c>
      <c r="P28" s="7"/>
      <c r="Q28" s="9">
        <v>18</v>
      </c>
      <c r="R28" s="9">
        <v>5</v>
      </c>
      <c r="S28" s="12">
        <v>23</v>
      </c>
      <c r="T28" s="7">
        <v>9</v>
      </c>
      <c r="U28" s="7"/>
      <c r="V28" s="7">
        <v>3</v>
      </c>
      <c r="W28" s="12">
        <v>12</v>
      </c>
      <c r="X28" s="7">
        <v>5</v>
      </c>
      <c r="Y28" s="9">
        <v>10</v>
      </c>
      <c r="Z28" s="9">
        <v>13</v>
      </c>
      <c r="AA28" s="12">
        <v>28</v>
      </c>
      <c r="AB28" s="7">
        <v>17</v>
      </c>
      <c r="AC28" s="9">
        <v>17</v>
      </c>
      <c r="AD28" s="9">
        <v>3</v>
      </c>
      <c r="AE28" s="12">
        <v>37</v>
      </c>
      <c r="AF28" s="7">
        <v>2</v>
      </c>
      <c r="AG28" s="9">
        <v>8</v>
      </c>
      <c r="AH28" s="9">
        <v>2</v>
      </c>
      <c r="AI28" s="12">
        <v>12</v>
      </c>
      <c r="AJ28" s="7"/>
      <c r="AK28" s="7"/>
      <c r="AL28" s="7"/>
      <c r="AM28" s="12">
        <v>0</v>
      </c>
      <c r="AN28" s="7"/>
      <c r="AO28" s="7"/>
      <c r="AP28" s="7"/>
      <c r="AQ28" s="12">
        <v>0</v>
      </c>
      <c r="AR28" s="7">
        <v>1</v>
      </c>
      <c r="AS28" s="7"/>
      <c r="AT28" s="7"/>
      <c r="AU28" s="12">
        <v>1</v>
      </c>
      <c r="AV28" s="7"/>
      <c r="AW28" s="7"/>
      <c r="AX28" s="7"/>
      <c r="AY28" s="12">
        <v>0</v>
      </c>
      <c r="AZ28" s="7"/>
      <c r="BA28" s="7"/>
      <c r="BB28" s="7"/>
      <c r="BC28" s="12"/>
    </row>
    <row r="29" spans="1:55" x14ac:dyDescent="0.25">
      <c r="A29" s="1" t="s">
        <v>31</v>
      </c>
      <c r="B29" s="2">
        <v>43443</v>
      </c>
      <c r="C29" s="24" t="s">
        <v>34</v>
      </c>
      <c r="D29" s="7">
        <v>1</v>
      </c>
      <c r="E29" s="9">
        <v>1</v>
      </c>
      <c r="F29" s="9">
        <v>1</v>
      </c>
      <c r="G29" s="12">
        <v>3</v>
      </c>
      <c r="H29" s="7"/>
      <c r="I29" s="7"/>
      <c r="J29" s="9">
        <v>1</v>
      </c>
      <c r="K29" s="12">
        <v>1</v>
      </c>
      <c r="L29" s="7"/>
      <c r="M29" s="7"/>
      <c r="N29" s="7">
        <v>1</v>
      </c>
      <c r="O29" s="12">
        <v>1</v>
      </c>
      <c r="P29" s="7">
        <v>1</v>
      </c>
      <c r="Q29" s="9">
        <v>5</v>
      </c>
      <c r="R29" s="9">
        <v>1</v>
      </c>
      <c r="S29" s="12">
        <v>7</v>
      </c>
      <c r="T29" s="7">
        <v>5</v>
      </c>
      <c r="U29" s="7"/>
      <c r="V29" s="7"/>
      <c r="W29" s="12">
        <v>5</v>
      </c>
      <c r="X29" s="7"/>
      <c r="Y29" s="9">
        <v>3</v>
      </c>
      <c r="Z29" s="7"/>
      <c r="AA29" s="12">
        <v>3</v>
      </c>
      <c r="AB29" s="7">
        <v>12</v>
      </c>
      <c r="AC29" s="9">
        <v>9</v>
      </c>
      <c r="AD29" s="9">
        <v>3</v>
      </c>
      <c r="AE29" s="12">
        <v>24</v>
      </c>
      <c r="AF29" s="7"/>
      <c r="AG29" s="9">
        <v>1</v>
      </c>
      <c r="AH29" s="9">
        <v>2</v>
      </c>
      <c r="AI29" s="12">
        <v>3</v>
      </c>
      <c r="AJ29" s="7"/>
      <c r="AK29" s="7"/>
      <c r="AL29" s="7"/>
      <c r="AM29" s="12">
        <v>0</v>
      </c>
      <c r="AN29" s="7"/>
      <c r="AO29" s="7"/>
      <c r="AP29" s="7"/>
      <c r="AQ29" s="12">
        <v>0</v>
      </c>
      <c r="AR29" s="7"/>
      <c r="AS29" s="7"/>
      <c r="AT29" s="7"/>
      <c r="AU29" s="12">
        <v>0</v>
      </c>
      <c r="AV29" s="7">
        <v>1</v>
      </c>
      <c r="AW29" s="7"/>
      <c r="AX29" s="7"/>
      <c r="AY29" s="12">
        <v>1</v>
      </c>
      <c r="AZ29" s="7"/>
      <c r="BA29" s="7">
        <v>1</v>
      </c>
      <c r="BB29" s="7">
        <v>1</v>
      </c>
      <c r="BC29" s="12">
        <v>2</v>
      </c>
    </row>
    <row r="30" spans="1:55" x14ac:dyDescent="0.25">
      <c r="A30" s="1" t="s">
        <v>31</v>
      </c>
      <c r="B30" s="2">
        <v>43443</v>
      </c>
      <c r="C30" s="22" t="s">
        <v>35</v>
      </c>
      <c r="D30" s="7">
        <v>1</v>
      </c>
      <c r="E30" s="9">
        <v>6</v>
      </c>
      <c r="F30" s="9">
        <v>1</v>
      </c>
      <c r="G30" s="12">
        <v>8</v>
      </c>
      <c r="H30" s="7"/>
      <c r="I30" s="9">
        <v>4</v>
      </c>
      <c r="J30" s="7"/>
      <c r="K30" s="12">
        <v>4</v>
      </c>
      <c r="L30" s="7"/>
      <c r="M30" s="9">
        <v>3</v>
      </c>
      <c r="N30" s="7"/>
      <c r="O30" s="12">
        <v>3</v>
      </c>
      <c r="P30" s="7"/>
      <c r="Q30" s="9">
        <v>10</v>
      </c>
      <c r="R30" s="9">
        <v>1</v>
      </c>
      <c r="S30" s="12">
        <v>11</v>
      </c>
      <c r="T30" s="7">
        <v>7</v>
      </c>
      <c r="U30" s="7"/>
      <c r="V30" s="7"/>
      <c r="W30" s="12">
        <v>7</v>
      </c>
      <c r="X30" s="7">
        <v>4</v>
      </c>
      <c r="Y30" s="9">
        <v>8</v>
      </c>
      <c r="Z30" s="9">
        <v>1</v>
      </c>
      <c r="AA30" s="12">
        <v>13</v>
      </c>
      <c r="AB30" s="7">
        <v>21</v>
      </c>
      <c r="AC30" s="9">
        <v>16</v>
      </c>
      <c r="AD30" s="9">
        <v>1</v>
      </c>
      <c r="AE30" s="12">
        <v>38</v>
      </c>
      <c r="AF30" s="7">
        <v>2</v>
      </c>
      <c r="AG30" s="9">
        <v>5</v>
      </c>
      <c r="AH30" s="9">
        <v>1</v>
      </c>
      <c r="AI30" s="12">
        <v>8</v>
      </c>
      <c r="AJ30" s="7"/>
      <c r="AK30" s="7"/>
      <c r="AL30" s="7"/>
      <c r="AM30" s="12">
        <v>0</v>
      </c>
      <c r="AN30" s="7"/>
      <c r="AO30" s="7"/>
      <c r="AP30" s="7"/>
      <c r="AQ30" s="12">
        <v>0</v>
      </c>
      <c r="AR30" s="7"/>
      <c r="AS30" s="7"/>
      <c r="AT30" s="7"/>
      <c r="AU30" s="12">
        <v>0</v>
      </c>
      <c r="AV30" s="7">
        <v>2</v>
      </c>
      <c r="AW30" s="7"/>
      <c r="AX30" s="7"/>
      <c r="AY30" s="12">
        <v>2</v>
      </c>
      <c r="AZ30" s="7"/>
      <c r="BA30" s="7">
        <v>2</v>
      </c>
      <c r="BB30" s="7"/>
      <c r="BC30" s="12">
        <v>2</v>
      </c>
    </row>
  </sheetData>
  <mergeCells count="14">
    <mergeCell ref="A1:C1"/>
    <mergeCell ref="AZ1:BC1"/>
    <mergeCell ref="AV1:AY1"/>
    <mergeCell ref="AR1:AU1"/>
    <mergeCell ref="AN1:AQ1"/>
    <mergeCell ref="AJ1:AM1"/>
    <mergeCell ref="L1:O1"/>
    <mergeCell ref="H1:K1"/>
    <mergeCell ref="D1:G1"/>
    <mergeCell ref="AF1:AI1"/>
    <mergeCell ref="AB1:AE1"/>
    <mergeCell ref="X1:AA1"/>
    <mergeCell ref="T1:W1"/>
    <mergeCell ref="P1:S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pane xSplit="3" ySplit="2" topLeftCell="D6" activePane="bottomRight" state="frozen"/>
      <selection pane="topRight" activeCell="D1" sqref="D1"/>
      <selection pane="bottomLeft" activeCell="A3" sqref="A3"/>
      <selection pane="bottomRight" activeCell="G6" sqref="G6:G31"/>
    </sheetView>
  </sheetViews>
  <sheetFormatPr defaultRowHeight="15" x14ac:dyDescent="0.25"/>
  <cols>
    <col min="2" max="2" width="11.7109375" customWidth="1"/>
    <col min="3" max="3" width="11.7109375" style="1" customWidth="1"/>
    <col min="4" max="4" width="6.42578125" customWidth="1"/>
    <col min="5" max="5" width="6.7109375" customWidth="1"/>
    <col min="6" max="6" width="5.42578125" customWidth="1"/>
    <col min="7" max="7" width="5.28515625" customWidth="1"/>
    <col min="8" max="8" width="9.7109375" customWidth="1"/>
    <col min="9" max="9" width="6.7109375" customWidth="1"/>
    <col min="10" max="10" width="5.5703125" customWidth="1"/>
    <col min="11" max="11" width="5.85546875" customWidth="1"/>
    <col min="12" max="12" width="6.5703125" customWidth="1"/>
    <col min="13" max="13" width="6.85546875" customWidth="1"/>
    <col min="14" max="14" width="7" customWidth="1"/>
    <col min="15" max="15" width="5" customWidth="1"/>
    <col min="16" max="16" width="5.5703125" customWidth="1"/>
    <col min="17" max="17" width="8" customWidth="1"/>
    <col min="18" max="19" width="5.42578125" customWidth="1"/>
    <col min="20" max="20" width="5" customWidth="1"/>
    <col min="21" max="21" width="7.5703125" customWidth="1"/>
    <col min="22" max="22" width="5.42578125" customWidth="1"/>
    <col min="23" max="23" width="5.5703125" customWidth="1"/>
    <col min="24" max="24" width="6.85546875" customWidth="1"/>
    <col min="25" max="25" width="7.28515625" customWidth="1"/>
    <col min="26" max="26" width="6.7109375" customWidth="1"/>
    <col min="27" max="27" width="5.140625" customWidth="1"/>
  </cols>
  <sheetData>
    <row r="1" spans="1:27" s="25" customFormat="1" x14ac:dyDescent="0.25">
      <c r="A1" s="78" t="s">
        <v>36</v>
      </c>
      <c r="B1" s="78"/>
      <c r="C1" s="79"/>
      <c r="D1" s="83" t="s">
        <v>8</v>
      </c>
      <c r="E1" s="84"/>
      <c r="F1" s="84"/>
      <c r="G1" s="84"/>
      <c r="H1" s="87" t="s">
        <v>7</v>
      </c>
      <c r="I1" s="84"/>
      <c r="J1" s="84"/>
      <c r="K1" s="84"/>
      <c r="L1" s="89" t="s">
        <v>6</v>
      </c>
      <c r="M1" s="90"/>
      <c r="N1" s="90"/>
      <c r="O1" s="91"/>
      <c r="P1" s="89" t="s">
        <v>5</v>
      </c>
      <c r="Q1" s="90"/>
      <c r="R1" s="90"/>
      <c r="S1" s="91"/>
      <c r="T1" s="89" t="s">
        <v>4</v>
      </c>
      <c r="U1" s="90"/>
      <c r="V1" s="90"/>
      <c r="W1" s="91"/>
      <c r="X1" s="89" t="s">
        <v>3</v>
      </c>
      <c r="Y1" s="90"/>
      <c r="Z1" s="90"/>
      <c r="AA1" s="90"/>
    </row>
    <row r="2" spans="1:27" s="10" customFormat="1" ht="36.75" x14ac:dyDescent="0.25">
      <c r="A2" s="13" t="s">
        <v>24</v>
      </c>
      <c r="B2" s="13" t="s">
        <v>32</v>
      </c>
      <c r="C2" s="23" t="s">
        <v>33</v>
      </c>
      <c r="D2" s="21" t="s">
        <v>23</v>
      </c>
      <c r="E2" s="13" t="s">
        <v>1</v>
      </c>
      <c r="F2" s="13" t="s">
        <v>2</v>
      </c>
      <c r="G2" s="14" t="s">
        <v>0</v>
      </c>
      <c r="H2" s="13" t="s">
        <v>23</v>
      </c>
      <c r="I2" s="13" t="s">
        <v>1</v>
      </c>
      <c r="J2" s="13" t="s">
        <v>2</v>
      </c>
      <c r="K2" s="14" t="s">
        <v>0</v>
      </c>
      <c r="L2" s="13" t="s">
        <v>23</v>
      </c>
      <c r="M2" s="13" t="s">
        <v>1</v>
      </c>
      <c r="N2" s="13" t="s">
        <v>2</v>
      </c>
      <c r="O2" s="14" t="s">
        <v>0</v>
      </c>
      <c r="P2" s="13" t="s">
        <v>23</v>
      </c>
      <c r="Q2" s="13" t="s">
        <v>1</v>
      </c>
      <c r="R2" s="13" t="s">
        <v>2</v>
      </c>
      <c r="S2" s="15" t="s">
        <v>0</v>
      </c>
      <c r="T2" s="13" t="s">
        <v>23</v>
      </c>
      <c r="U2" s="13" t="s">
        <v>1</v>
      </c>
      <c r="V2" s="13" t="s">
        <v>2</v>
      </c>
      <c r="W2" s="15" t="s">
        <v>0</v>
      </c>
      <c r="X2" s="13" t="s">
        <v>23</v>
      </c>
      <c r="Y2" s="13" t="s">
        <v>1</v>
      </c>
      <c r="Z2" s="13" t="s">
        <v>2</v>
      </c>
      <c r="AA2" s="15" t="s">
        <v>0</v>
      </c>
    </row>
    <row r="3" spans="1:27" x14ac:dyDescent="0.25">
      <c r="A3" s="1" t="s">
        <v>25</v>
      </c>
      <c r="B3" s="2">
        <v>43430</v>
      </c>
      <c r="C3" s="24" t="s">
        <v>34</v>
      </c>
      <c r="D3" s="7">
        <v>13</v>
      </c>
      <c r="E3" s="7">
        <v>1</v>
      </c>
      <c r="F3" s="7"/>
      <c r="G3" s="12">
        <v>14</v>
      </c>
      <c r="H3" s="6">
        <v>2</v>
      </c>
      <c r="I3" s="9">
        <v>1</v>
      </c>
      <c r="J3" s="7"/>
      <c r="K3" s="12">
        <v>3</v>
      </c>
      <c r="L3" s="6">
        <v>2</v>
      </c>
      <c r="M3" s="7"/>
      <c r="N3" s="7"/>
      <c r="O3" s="12">
        <v>2</v>
      </c>
      <c r="P3" s="6">
        <v>14</v>
      </c>
      <c r="Q3" s="7"/>
      <c r="R3" s="7"/>
      <c r="S3" s="12">
        <v>14</v>
      </c>
      <c r="W3" s="20">
        <v>0</v>
      </c>
      <c r="X3" s="3">
        <v>1</v>
      </c>
      <c r="Y3" s="4">
        <v>1</v>
      </c>
      <c r="Z3" s="4"/>
      <c r="AA3" s="11">
        <v>2</v>
      </c>
    </row>
    <row r="4" spans="1:27" x14ac:dyDescent="0.25">
      <c r="A4" s="1" t="s">
        <v>25</v>
      </c>
      <c r="B4" s="2">
        <v>43430</v>
      </c>
      <c r="C4" s="22" t="s">
        <v>35</v>
      </c>
      <c r="D4" s="7">
        <v>17</v>
      </c>
      <c r="E4" s="7">
        <v>11</v>
      </c>
      <c r="F4" s="7"/>
      <c r="G4" s="12">
        <v>28</v>
      </c>
      <c r="H4" s="6">
        <v>6</v>
      </c>
      <c r="I4" s="9">
        <v>5</v>
      </c>
      <c r="J4" s="7"/>
      <c r="K4" s="12">
        <v>11</v>
      </c>
      <c r="L4" s="6">
        <v>3</v>
      </c>
      <c r="M4" s="7"/>
      <c r="N4" s="7"/>
      <c r="O4" s="12">
        <v>3</v>
      </c>
      <c r="P4" s="6">
        <v>1</v>
      </c>
      <c r="Q4" s="7"/>
      <c r="R4" s="7"/>
      <c r="S4" s="12">
        <v>1</v>
      </c>
      <c r="W4" s="20">
        <v>0</v>
      </c>
      <c r="X4" s="6"/>
      <c r="Y4" s="7"/>
      <c r="Z4" s="7"/>
      <c r="AA4" s="12">
        <v>0</v>
      </c>
    </row>
    <row r="5" spans="1:27" x14ac:dyDescent="0.25">
      <c r="A5" s="1" t="s">
        <v>26</v>
      </c>
      <c r="B5" s="2">
        <v>43431</v>
      </c>
      <c r="C5" s="24" t="s">
        <v>34</v>
      </c>
      <c r="D5" s="7">
        <v>5</v>
      </c>
      <c r="E5" s="7">
        <v>3</v>
      </c>
      <c r="F5" s="7">
        <v>1</v>
      </c>
      <c r="G5" s="12">
        <v>10</v>
      </c>
      <c r="H5" s="6">
        <v>1</v>
      </c>
      <c r="I5" s="9">
        <v>4</v>
      </c>
      <c r="J5" s="9">
        <v>1</v>
      </c>
      <c r="K5" s="12">
        <v>6</v>
      </c>
      <c r="L5" s="6">
        <v>2</v>
      </c>
      <c r="M5" s="9">
        <v>1</v>
      </c>
      <c r="N5" s="7"/>
      <c r="O5" s="12">
        <v>3</v>
      </c>
      <c r="P5" s="6">
        <v>2</v>
      </c>
      <c r="Q5" s="7"/>
      <c r="R5" s="7"/>
      <c r="S5" s="12">
        <v>2</v>
      </c>
      <c r="W5" s="20">
        <v>0</v>
      </c>
      <c r="X5" s="6"/>
      <c r="Y5" s="9"/>
      <c r="Z5" s="9"/>
      <c r="AA5" s="12">
        <v>0</v>
      </c>
    </row>
    <row r="6" spans="1:27" x14ac:dyDescent="0.25">
      <c r="A6" s="1" t="s">
        <v>26</v>
      </c>
      <c r="B6" s="2">
        <v>43431</v>
      </c>
      <c r="C6" s="22" t="s">
        <v>35</v>
      </c>
      <c r="D6" s="7">
        <v>12</v>
      </c>
      <c r="E6" s="9">
        <v>4</v>
      </c>
      <c r="F6" s="7"/>
      <c r="G6" s="12">
        <v>16</v>
      </c>
      <c r="H6" s="6"/>
      <c r="I6" s="9">
        <v>5</v>
      </c>
      <c r="J6" s="7"/>
      <c r="K6" s="12">
        <v>5</v>
      </c>
      <c r="L6" s="6">
        <v>1</v>
      </c>
      <c r="M6" s="9">
        <v>1</v>
      </c>
      <c r="N6" s="7"/>
      <c r="O6" s="12">
        <v>2</v>
      </c>
      <c r="P6" s="6">
        <v>2</v>
      </c>
      <c r="Q6" s="7"/>
      <c r="R6" s="7"/>
      <c r="S6" s="12">
        <v>2</v>
      </c>
      <c r="T6" s="9">
        <v>1</v>
      </c>
      <c r="W6" s="20">
        <v>1</v>
      </c>
      <c r="X6" s="6"/>
      <c r="Y6" s="9"/>
      <c r="Z6" s="9"/>
      <c r="AA6" s="12">
        <v>0</v>
      </c>
    </row>
    <row r="7" spans="1:27" x14ac:dyDescent="0.25">
      <c r="A7" s="1" t="s">
        <v>27</v>
      </c>
      <c r="B7" s="2">
        <v>43432</v>
      </c>
      <c r="C7" s="24" t="s">
        <v>34</v>
      </c>
      <c r="D7" s="7">
        <v>8</v>
      </c>
      <c r="E7" s="9">
        <v>2</v>
      </c>
      <c r="F7" s="7"/>
      <c r="G7" s="12">
        <v>10</v>
      </c>
      <c r="H7" s="6">
        <v>1</v>
      </c>
      <c r="I7" s="9">
        <v>2</v>
      </c>
      <c r="J7" s="9">
        <v>2</v>
      </c>
      <c r="K7" s="12">
        <v>5</v>
      </c>
      <c r="L7" s="6">
        <v>1</v>
      </c>
      <c r="M7" s="7"/>
      <c r="N7" s="7"/>
      <c r="O7" s="12">
        <v>1</v>
      </c>
      <c r="P7" s="6">
        <v>1</v>
      </c>
      <c r="Q7" s="7"/>
      <c r="R7" s="7"/>
      <c r="S7" s="12">
        <v>1</v>
      </c>
      <c r="W7" s="20">
        <v>0</v>
      </c>
      <c r="X7" s="6"/>
      <c r="Y7" s="9"/>
      <c r="Z7" s="9"/>
      <c r="AA7" s="12">
        <v>0</v>
      </c>
    </row>
    <row r="8" spans="1:27" x14ac:dyDescent="0.25">
      <c r="A8" s="1" t="s">
        <v>27</v>
      </c>
      <c r="B8" s="2">
        <v>43432</v>
      </c>
      <c r="C8" s="22" t="s">
        <v>35</v>
      </c>
      <c r="D8" s="7">
        <v>11</v>
      </c>
      <c r="E8" s="9">
        <v>4</v>
      </c>
      <c r="F8" s="7">
        <v>3</v>
      </c>
      <c r="G8" s="12">
        <v>18</v>
      </c>
      <c r="H8" s="6">
        <v>2</v>
      </c>
      <c r="I8" s="9">
        <v>1</v>
      </c>
      <c r="J8" s="7"/>
      <c r="K8" s="12">
        <v>3</v>
      </c>
      <c r="L8" s="6"/>
      <c r="M8" s="9">
        <v>1</v>
      </c>
      <c r="N8" s="9">
        <v>1</v>
      </c>
      <c r="O8" s="12">
        <v>2</v>
      </c>
      <c r="P8" s="6">
        <v>2</v>
      </c>
      <c r="Q8" s="7"/>
      <c r="R8" s="7"/>
      <c r="S8" s="12">
        <v>2</v>
      </c>
      <c r="T8" s="9">
        <v>2</v>
      </c>
      <c r="W8" s="20">
        <v>2</v>
      </c>
      <c r="X8" s="6"/>
      <c r="Y8" s="7">
        <v>2</v>
      </c>
      <c r="Z8" s="9">
        <v>4</v>
      </c>
      <c r="AA8" s="12">
        <v>6</v>
      </c>
    </row>
    <row r="9" spans="1:27" x14ac:dyDescent="0.25">
      <c r="A9" s="1" t="s">
        <v>28</v>
      </c>
      <c r="B9" s="2">
        <v>43433</v>
      </c>
      <c r="C9" s="24" t="s">
        <v>34</v>
      </c>
      <c r="D9" s="7">
        <v>8</v>
      </c>
      <c r="E9" s="9">
        <v>5</v>
      </c>
      <c r="F9" s="7">
        <v>2</v>
      </c>
      <c r="G9" s="12">
        <v>15</v>
      </c>
      <c r="H9" s="6">
        <v>1</v>
      </c>
      <c r="I9" s="9">
        <v>2</v>
      </c>
      <c r="J9" s="7"/>
      <c r="K9" s="12">
        <v>3</v>
      </c>
      <c r="L9" s="6">
        <v>1</v>
      </c>
      <c r="M9" s="9">
        <v>1</v>
      </c>
      <c r="N9" s="7"/>
      <c r="O9" s="12">
        <v>2</v>
      </c>
      <c r="P9" s="6">
        <v>2</v>
      </c>
      <c r="Q9" s="9">
        <v>5</v>
      </c>
      <c r="R9" s="7"/>
      <c r="S9" s="12">
        <v>7</v>
      </c>
      <c r="T9" s="9">
        <v>1</v>
      </c>
      <c r="W9" s="20">
        <v>1</v>
      </c>
      <c r="X9" s="6"/>
      <c r="Y9" s="7"/>
      <c r="Z9" s="7"/>
      <c r="AA9" s="12">
        <v>0</v>
      </c>
    </row>
    <row r="10" spans="1:27" x14ac:dyDescent="0.25">
      <c r="A10" s="1" t="s">
        <v>28</v>
      </c>
      <c r="B10" s="2">
        <v>43433</v>
      </c>
      <c r="C10" s="22" t="s">
        <v>35</v>
      </c>
      <c r="D10" s="7">
        <v>5</v>
      </c>
      <c r="E10" s="9">
        <v>1</v>
      </c>
      <c r="F10" s="7"/>
      <c r="G10" s="12">
        <v>6</v>
      </c>
      <c r="H10" s="6"/>
      <c r="I10" s="7"/>
      <c r="J10" s="7"/>
      <c r="K10" s="12">
        <v>0</v>
      </c>
      <c r="L10" s="6">
        <v>1</v>
      </c>
      <c r="M10" s="7"/>
      <c r="N10" s="7"/>
      <c r="O10" s="12">
        <v>1</v>
      </c>
      <c r="P10" s="6">
        <v>1</v>
      </c>
      <c r="Q10" s="7"/>
      <c r="R10" s="7"/>
      <c r="S10" s="12">
        <v>1</v>
      </c>
      <c r="T10" s="9"/>
      <c r="W10" s="20">
        <v>0</v>
      </c>
      <c r="X10" s="6">
        <v>2</v>
      </c>
      <c r="Y10" s="7"/>
      <c r="Z10" s="7"/>
      <c r="AA10" s="12">
        <v>2</v>
      </c>
    </row>
    <row r="11" spans="1:27" x14ac:dyDescent="0.25">
      <c r="A11" s="1" t="s">
        <v>29</v>
      </c>
      <c r="B11" s="2">
        <v>43434</v>
      </c>
      <c r="C11" s="24" t="s">
        <v>34</v>
      </c>
      <c r="D11" s="7">
        <v>9</v>
      </c>
      <c r="E11" s="9">
        <v>2</v>
      </c>
      <c r="F11" s="7"/>
      <c r="G11" s="12">
        <v>11</v>
      </c>
      <c r="H11" s="6">
        <v>2</v>
      </c>
      <c r="I11" s="9">
        <v>2</v>
      </c>
      <c r="J11" s="7"/>
      <c r="K11" s="12">
        <v>4</v>
      </c>
      <c r="L11" s="6">
        <v>1</v>
      </c>
      <c r="M11" s="7"/>
      <c r="N11" s="7"/>
      <c r="O11" s="12">
        <v>1</v>
      </c>
      <c r="P11" s="6"/>
      <c r="Q11" s="7"/>
      <c r="R11" s="7"/>
      <c r="S11" s="12">
        <v>0</v>
      </c>
      <c r="T11" s="9">
        <v>3</v>
      </c>
      <c r="W11" s="20">
        <v>3</v>
      </c>
      <c r="X11" s="6"/>
      <c r="Y11" s="7"/>
      <c r="Z11" s="7"/>
      <c r="AA11" s="12">
        <v>0</v>
      </c>
    </row>
    <row r="12" spans="1:27" x14ac:dyDescent="0.25">
      <c r="A12" s="1" t="s">
        <v>29</v>
      </c>
      <c r="B12" s="2">
        <v>43434</v>
      </c>
      <c r="C12" s="22" t="s">
        <v>35</v>
      </c>
      <c r="D12" s="7">
        <v>12</v>
      </c>
      <c r="E12" s="9">
        <v>3</v>
      </c>
      <c r="F12" s="7"/>
      <c r="G12" s="12">
        <v>15</v>
      </c>
      <c r="H12" s="6">
        <v>1</v>
      </c>
      <c r="I12" s="9">
        <v>2</v>
      </c>
      <c r="J12" s="9">
        <v>1</v>
      </c>
      <c r="K12" s="12">
        <v>4</v>
      </c>
      <c r="L12" s="6">
        <v>1</v>
      </c>
      <c r="M12" s="9">
        <v>1</v>
      </c>
      <c r="N12" s="7"/>
      <c r="O12" s="12">
        <v>2</v>
      </c>
      <c r="P12" s="6"/>
      <c r="Q12" s="7"/>
      <c r="R12" s="7"/>
      <c r="S12" s="12">
        <v>0</v>
      </c>
      <c r="W12" s="20">
        <v>0</v>
      </c>
      <c r="X12" s="6"/>
      <c r="Y12" s="7"/>
      <c r="Z12" s="7"/>
      <c r="AA12" s="12">
        <v>0</v>
      </c>
    </row>
    <row r="13" spans="1:27" x14ac:dyDescent="0.25">
      <c r="A13" s="1" t="s">
        <v>30</v>
      </c>
      <c r="B13" s="2">
        <v>43435</v>
      </c>
      <c r="C13" s="24" t="s">
        <v>34</v>
      </c>
      <c r="D13" s="17" t="s">
        <v>22</v>
      </c>
      <c r="E13" s="17" t="s">
        <v>22</v>
      </c>
      <c r="F13" s="17" t="s">
        <v>22</v>
      </c>
      <c r="G13" s="18" t="s">
        <v>22</v>
      </c>
      <c r="H13" s="16" t="s">
        <v>22</v>
      </c>
      <c r="I13" s="17" t="s">
        <v>22</v>
      </c>
      <c r="J13" s="17" t="s">
        <v>22</v>
      </c>
      <c r="K13" s="18" t="s">
        <v>22</v>
      </c>
      <c r="L13" s="16" t="s">
        <v>22</v>
      </c>
      <c r="M13" s="17" t="s">
        <v>22</v>
      </c>
      <c r="N13" s="17" t="s">
        <v>22</v>
      </c>
      <c r="O13" s="12"/>
      <c r="P13" s="16" t="s">
        <v>22</v>
      </c>
      <c r="Q13" s="17" t="s">
        <v>22</v>
      </c>
      <c r="R13" s="17" t="s">
        <v>22</v>
      </c>
      <c r="S13" s="12"/>
      <c r="T13" s="16" t="s">
        <v>22</v>
      </c>
      <c r="U13" s="17" t="s">
        <v>22</v>
      </c>
      <c r="V13" s="17" t="s">
        <v>22</v>
      </c>
      <c r="W13" s="20"/>
      <c r="X13" s="16" t="s">
        <v>22</v>
      </c>
      <c r="Y13" s="17" t="s">
        <v>22</v>
      </c>
      <c r="Z13" s="17" t="s">
        <v>22</v>
      </c>
      <c r="AA13" s="12"/>
    </row>
    <row r="14" spans="1:27" x14ac:dyDescent="0.25">
      <c r="A14" s="1" t="s">
        <v>30</v>
      </c>
      <c r="B14" s="2">
        <v>43435</v>
      </c>
      <c r="C14" s="22" t="s">
        <v>35</v>
      </c>
      <c r="D14" s="17" t="s">
        <v>22</v>
      </c>
      <c r="E14" s="17" t="s">
        <v>22</v>
      </c>
      <c r="F14" s="17" t="s">
        <v>22</v>
      </c>
      <c r="G14" s="18" t="s">
        <v>22</v>
      </c>
      <c r="H14" s="16" t="s">
        <v>22</v>
      </c>
      <c r="I14" s="17" t="s">
        <v>22</v>
      </c>
      <c r="J14" s="17" t="s">
        <v>22</v>
      </c>
      <c r="K14" s="18" t="s">
        <v>22</v>
      </c>
      <c r="L14" s="16" t="s">
        <v>22</v>
      </c>
      <c r="M14" s="17" t="s">
        <v>22</v>
      </c>
      <c r="N14" s="17" t="s">
        <v>22</v>
      </c>
      <c r="O14" s="12"/>
      <c r="P14" s="16" t="s">
        <v>22</v>
      </c>
      <c r="Q14" s="17" t="s">
        <v>22</v>
      </c>
      <c r="R14" s="17" t="s">
        <v>22</v>
      </c>
      <c r="S14" s="12"/>
      <c r="T14" s="16" t="s">
        <v>22</v>
      </c>
      <c r="U14" s="17" t="s">
        <v>22</v>
      </c>
      <c r="V14" s="17" t="s">
        <v>22</v>
      </c>
      <c r="W14" s="20"/>
      <c r="X14" s="16" t="s">
        <v>22</v>
      </c>
      <c r="Y14" s="17" t="s">
        <v>22</v>
      </c>
      <c r="Z14" s="17" t="s">
        <v>22</v>
      </c>
      <c r="AA14" s="12"/>
    </row>
    <row r="15" spans="1:27" x14ac:dyDescent="0.25">
      <c r="A15" s="1" t="s">
        <v>31</v>
      </c>
      <c r="B15" s="2">
        <v>43436</v>
      </c>
      <c r="C15" s="24" t="s">
        <v>34</v>
      </c>
      <c r="D15" s="7">
        <v>2</v>
      </c>
      <c r="E15" s="9">
        <v>2</v>
      </c>
      <c r="F15" s="7"/>
      <c r="G15" s="12">
        <v>4</v>
      </c>
      <c r="H15" s="6"/>
      <c r="I15" s="9">
        <v>1</v>
      </c>
      <c r="J15" s="9">
        <v>1</v>
      </c>
      <c r="K15" s="12">
        <v>2</v>
      </c>
      <c r="L15" s="6">
        <v>1</v>
      </c>
      <c r="M15" s="9">
        <v>1</v>
      </c>
      <c r="N15" s="7"/>
      <c r="O15" s="12">
        <v>2</v>
      </c>
      <c r="P15" s="6">
        <v>1</v>
      </c>
      <c r="Q15" s="7"/>
      <c r="R15" s="7"/>
      <c r="S15" s="12">
        <v>1</v>
      </c>
      <c r="T15" s="9">
        <v>1</v>
      </c>
      <c r="V15">
        <v>1</v>
      </c>
      <c r="W15" s="20">
        <v>2</v>
      </c>
      <c r="X15" s="6"/>
      <c r="Y15" s="7"/>
      <c r="Z15" s="7"/>
      <c r="AA15" s="12">
        <v>0</v>
      </c>
    </row>
    <row r="16" spans="1:27" x14ac:dyDescent="0.25">
      <c r="A16" s="1" t="s">
        <v>31</v>
      </c>
      <c r="B16" s="2">
        <v>43436</v>
      </c>
      <c r="C16" s="22" t="s">
        <v>35</v>
      </c>
      <c r="D16" s="7">
        <v>2</v>
      </c>
      <c r="E16" s="9">
        <v>4</v>
      </c>
      <c r="F16" s="7">
        <v>1</v>
      </c>
      <c r="G16" s="12">
        <v>7</v>
      </c>
      <c r="H16" s="6"/>
      <c r="I16" s="9">
        <v>3</v>
      </c>
      <c r="J16" s="9">
        <v>1</v>
      </c>
      <c r="K16" s="12">
        <v>4</v>
      </c>
      <c r="L16" s="6"/>
      <c r="M16" s="7"/>
      <c r="N16" s="7"/>
      <c r="O16" s="12">
        <v>0</v>
      </c>
      <c r="P16" s="6">
        <v>2</v>
      </c>
      <c r="Q16" s="7"/>
      <c r="R16" s="7"/>
      <c r="S16" s="12">
        <v>2</v>
      </c>
      <c r="T16" s="9">
        <v>3</v>
      </c>
      <c r="W16" s="20">
        <v>3</v>
      </c>
      <c r="X16" s="6"/>
      <c r="Y16" s="9"/>
      <c r="Z16" s="7"/>
      <c r="AA16" s="12">
        <v>0</v>
      </c>
    </row>
    <row r="17" spans="1:27" x14ac:dyDescent="0.25">
      <c r="A17" s="1" t="s">
        <v>25</v>
      </c>
      <c r="B17" s="2">
        <v>43437</v>
      </c>
      <c r="C17" s="24" t="s">
        <v>34</v>
      </c>
      <c r="D17" s="7">
        <v>7</v>
      </c>
      <c r="E17" s="9">
        <v>3</v>
      </c>
      <c r="F17" s="7"/>
      <c r="G17" s="12">
        <v>10</v>
      </c>
      <c r="H17" s="6">
        <v>1</v>
      </c>
      <c r="I17" s="9">
        <v>3</v>
      </c>
      <c r="J17" s="9">
        <v>2</v>
      </c>
      <c r="K17" s="12">
        <v>6</v>
      </c>
      <c r="L17" s="6">
        <v>4</v>
      </c>
      <c r="M17" s="9">
        <v>2</v>
      </c>
      <c r="N17" s="7"/>
      <c r="O17" s="12">
        <v>6</v>
      </c>
      <c r="P17" s="6">
        <v>8</v>
      </c>
      <c r="Q17" s="7"/>
      <c r="R17" s="9">
        <v>1</v>
      </c>
      <c r="S17" s="12">
        <v>9</v>
      </c>
      <c r="T17" s="9">
        <v>1</v>
      </c>
      <c r="U17" s="9">
        <v>3</v>
      </c>
      <c r="W17" s="20">
        <v>4</v>
      </c>
      <c r="X17" s="6"/>
      <c r="Y17" s="7"/>
      <c r="Z17" s="7"/>
      <c r="AA17" s="12">
        <v>0</v>
      </c>
    </row>
    <row r="18" spans="1:27" x14ac:dyDescent="0.25">
      <c r="A18" s="1" t="s">
        <v>25</v>
      </c>
      <c r="B18" s="2">
        <v>43437</v>
      </c>
      <c r="C18" s="22" t="s">
        <v>35</v>
      </c>
      <c r="D18" s="7">
        <v>7</v>
      </c>
      <c r="E18" s="9">
        <v>4</v>
      </c>
      <c r="F18" s="7">
        <v>4</v>
      </c>
      <c r="G18" s="12">
        <v>15</v>
      </c>
      <c r="H18" s="6">
        <v>3</v>
      </c>
      <c r="I18" s="9">
        <v>6</v>
      </c>
      <c r="J18" s="7"/>
      <c r="K18" s="12">
        <v>9</v>
      </c>
      <c r="L18" s="6">
        <v>1</v>
      </c>
      <c r="M18" s="9">
        <v>1</v>
      </c>
      <c r="N18" s="9">
        <v>2</v>
      </c>
      <c r="O18" s="12">
        <v>4</v>
      </c>
      <c r="P18" s="6">
        <v>5</v>
      </c>
      <c r="Q18" s="7"/>
      <c r="R18" s="7"/>
      <c r="S18" s="12">
        <v>5</v>
      </c>
      <c r="T18" s="9">
        <v>2</v>
      </c>
      <c r="W18" s="20">
        <v>2</v>
      </c>
      <c r="X18" s="6"/>
      <c r="Y18" s="7"/>
      <c r="Z18" s="9"/>
      <c r="AA18" s="12">
        <v>0</v>
      </c>
    </row>
    <row r="19" spans="1:27" x14ac:dyDescent="0.25">
      <c r="A19" s="1" t="s">
        <v>26</v>
      </c>
      <c r="B19" s="2">
        <v>43438</v>
      </c>
      <c r="C19" s="24" t="s">
        <v>34</v>
      </c>
      <c r="D19" s="7">
        <v>8</v>
      </c>
      <c r="E19" s="9">
        <v>2</v>
      </c>
      <c r="F19" s="7">
        <v>1</v>
      </c>
      <c r="G19" s="12">
        <v>11</v>
      </c>
      <c r="H19" s="6">
        <v>1</v>
      </c>
      <c r="I19" s="9">
        <v>3</v>
      </c>
      <c r="J19" s="7"/>
      <c r="K19" s="12">
        <v>4</v>
      </c>
      <c r="L19" s="6"/>
      <c r="M19" s="7"/>
      <c r="N19" s="7"/>
      <c r="O19" s="12">
        <v>0</v>
      </c>
      <c r="P19" s="6">
        <v>5</v>
      </c>
      <c r="Q19" s="7"/>
      <c r="R19" s="7"/>
      <c r="S19" s="12">
        <v>5</v>
      </c>
      <c r="T19" s="9">
        <v>1</v>
      </c>
      <c r="W19" s="20">
        <v>1</v>
      </c>
      <c r="X19" s="6"/>
      <c r="Y19" s="7"/>
      <c r="Z19" s="7"/>
      <c r="AA19" s="12">
        <v>0</v>
      </c>
    </row>
    <row r="20" spans="1:27" x14ac:dyDescent="0.25">
      <c r="A20" s="1" t="s">
        <v>26</v>
      </c>
      <c r="B20" s="2">
        <v>43438</v>
      </c>
      <c r="C20" s="22" t="s">
        <v>35</v>
      </c>
      <c r="D20" s="7">
        <v>11</v>
      </c>
      <c r="E20" s="9">
        <v>4</v>
      </c>
      <c r="F20" s="9">
        <v>1</v>
      </c>
      <c r="G20" s="12">
        <v>16</v>
      </c>
      <c r="H20" s="6"/>
      <c r="I20" s="9">
        <v>5</v>
      </c>
      <c r="J20" s="7"/>
      <c r="K20" s="12">
        <v>5</v>
      </c>
      <c r="L20" s="6">
        <v>2</v>
      </c>
      <c r="M20" s="7"/>
      <c r="N20" s="9">
        <v>1</v>
      </c>
      <c r="O20" s="12">
        <v>3</v>
      </c>
      <c r="P20" s="6">
        <v>7</v>
      </c>
      <c r="Q20" s="7"/>
      <c r="R20" s="7"/>
      <c r="S20" s="12">
        <v>7</v>
      </c>
      <c r="T20" s="9">
        <v>3</v>
      </c>
      <c r="W20" s="20">
        <v>3</v>
      </c>
      <c r="X20" s="6"/>
      <c r="Y20" s="7"/>
      <c r="Z20" s="9"/>
      <c r="AA20" s="12">
        <v>0</v>
      </c>
    </row>
    <row r="21" spans="1:27" x14ac:dyDescent="0.25">
      <c r="A21" s="1" t="s">
        <v>27</v>
      </c>
      <c r="B21" s="2">
        <v>43439</v>
      </c>
      <c r="C21" s="24" t="s">
        <v>34</v>
      </c>
      <c r="D21" s="7">
        <v>8</v>
      </c>
      <c r="E21" s="9">
        <v>5</v>
      </c>
      <c r="F21" s="7"/>
      <c r="G21" s="12">
        <v>13</v>
      </c>
      <c r="H21" s="6"/>
      <c r="I21" s="9">
        <v>3</v>
      </c>
      <c r="J21" s="9">
        <v>2</v>
      </c>
      <c r="K21" s="12">
        <v>5</v>
      </c>
      <c r="L21" s="6">
        <v>2</v>
      </c>
      <c r="M21" s="9">
        <v>2</v>
      </c>
      <c r="N21" s="7"/>
      <c r="O21" s="12">
        <v>4</v>
      </c>
      <c r="P21" s="6"/>
      <c r="Q21" s="7"/>
      <c r="R21" s="7"/>
      <c r="S21" s="12">
        <v>0</v>
      </c>
      <c r="T21" s="9">
        <v>1</v>
      </c>
      <c r="W21" s="20">
        <v>1</v>
      </c>
      <c r="X21" s="6"/>
      <c r="Y21" s="7"/>
      <c r="Z21" s="7"/>
      <c r="AA21" s="12">
        <v>0</v>
      </c>
    </row>
    <row r="22" spans="1:27" x14ac:dyDescent="0.25">
      <c r="A22" s="1" t="s">
        <v>27</v>
      </c>
      <c r="B22" s="2">
        <v>43439</v>
      </c>
      <c r="C22" s="22" t="s">
        <v>35</v>
      </c>
      <c r="D22" s="7">
        <v>12</v>
      </c>
      <c r="E22" s="9">
        <v>2</v>
      </c>
      <c r="F22" s="7"/>
      <c r="G22" s="12">
        <v>14</v>
      </c>
      <c r="H22" s="6"/>
      <c r="I22" s="9">
        <v>2</v>
      </c>
      <c r="J22" s="9">
        <v>2</v>
      </c>
      <c r="K22" s="12">
        <v>4</v>
      </c>
      <c r="L22" s="6">
        <v>1</v>
      </c>
      <c r="M22" s="9">
        <v>1</v>
      </c>
      <c r="N22" s="7"/>
      <c r="O22" s="12">
        <v>2</v>
      </c>
      <c r="P22" s="6">
        <v>5</v>
      </c>
      <c r="Q22" s="7"/>
      <c r="R22" s="7"/>
      <c r="S22" s="12">
        <v>5</v>
      </c>
      <c r="T22" s="9">
        <v>4</v>
      </c>
      <c r="W22" s="20">
        <v>4</v>
      </c>
      <c r="X22" s="6"/>
      <c r="Y22" s="7">
        <v>1</v>
      </c>
      <c r="Z22" s="7"/>
      <c r="AA22" s="12">
        <v>1</v>
      </c>
    </row>
    <row r="23" spans="1:27" x14ac:dyDescent="0.25">
      <c r="A23" s="1" t="s">
        <v>28</v>
      </c>
      <c r="B23" s="2">
        <v>43440</v>
      </c>
      <c r="C23" s="24" t="s">
        <v>34</v>
      </c>
      <c r="D23" s="7">
        <v>12</v>
      </c>
      <c r="E23" s="9">
        <v>1</v>
      </c>
      <c r="F23" s="7"/>
      <c r="G23" s="12">
        <v>13</v>
      </c>
      <c r="H23" s="6">
        <v>2</v>
      </c>
      <c r="I23" s="9">
        <v>3</v>
      </c>
      <c r="J23" s="9">
        <v>1</v>
      </c>
      <c r="K23" s="12">
        <v>6</v>
      </c>
      <c r="L23" s="6">
        <v>2</v>
      </c>
      <c r="M23" s="9">
        <v>1</v>
      </c>
      <c r="N23" s="7"/>
      <c r="O23" s="12">
        <v>3</v>
      </c>
      <c r="P23" s="6">
        <v>1</v>
      </c>
      <c r="Q23" s="7"/>
      <c r="R23" s="7"/>
      <c r="S23" s="12">
        <v>1</v>
      </c>
      <c r="T23" s="9">
        <v>1</v>
      </c>
      <c r="W23" s="20">
        <v>1</v>
      </c>
      <c r="X23" s="6"/>
      <c r="Y23" s="7"/>
      <c r="Z23" s="7"/>
      <c r="AA23" s="12">
        <v>0</v>
      </c>
    </row>
    <row r="24" spans="1:27" x14ac:dyDescent="0.25">
      <c r="A24" s="1" t="s">
        <v>28</v>
      </c>
      <c r="B24" s="2">
        <v>43440</v>
      </c>
      <c r="C24" s="22" t="s">
        <v>35</v>
      </c>
      <c r="D24" s="7">
        <v>4</v>
      </c>
      <c r="E24" s="9">
        <v>3</v>
      </c>
      <c r="F24" s="7"/>
      <c r="G24" s="12">
        <v>7</v>
      </c>
      <c r="H24" s="6"/>
      <c r="I24" s="9">
        <v>3</v>
      </c>
      <c r="J24" s="9">
        <v>2</v>
      </c>
      <c r="K24" s="12">
        <v>5</v>
      </c>
      <c r="L24" s="6"/>
      <c r="M24" s="7"/>
      <c r="N24" s="7"/>
      <c r="O24" s="12">
        <v>0</v>
      </c>
      <c r="P24" s="6">
        <v>2</v>
      </c>
      <c r="Q24" s="7"/>
      <c r="R24" s="7"/>
      <c r="S24" s="12">
        <v>2</v>
      </c>
      <c r="T24" s="9"/>
      <c r="W24" s="20">
        <v>0</v>
      </c>
      <c r="X24" s="6"/>
      <c r="Y24" s="7"/>
      <c r="Z24" s="7"/>
      <c r="AA24" s="12">
        <v>0</v>
      </c>
    </row>
    <row r="25" spans="1:27" x14ac:dyDescent="0.25">
      <c r="A25" s="1" t="s">
        <v>29</v>
      </c>
      <c r="B25" s="2">
        <v>43441</v>
      </c>
      <c r="C25" s="24" t="s">
        <v>34</v>
      </c>
      <c r="D25" s="7">
        <v>8</v>
      </c>
      <c r="E25" s="9">
        <v>4</v>
      </c>
      <c r="F25" s="7">
        <v>2</v>
      </c>
      <c r="G25" s="12">
        <v>14</v>
      </c>
      <c r="H25" s="6"/>
      <c r="I25" s="9">
        <v>4</v>
      </c>
      <c r="J25" s="9">
        <v>1</v>
      </c>
      <c r="K25" s="12">
        <v>5</v>
      </c>
      <c r="L25" s="6">
        <v>1</v>
      </c>
      <c r="M25" s="9">
        <v>1</v>
      </c>
      <c r="N25" s="7"/>
      <c r="O25" s="12">
        <v>2</v>
      </c>
      <c r="P25" s="6">
        <v>3</v>
      </c>
      <c r="Q25" s="7"/>
      <c r="R25" s="7"/>
      <c r="S25" s="12">
        <v>3</v>
      </c>
      <c r="T25" s="9">
        <v>1</v>
      </c>
      <c r="W25" s="20">
        <v>1</v>
      </c>
      <c r="X25" s="6"/>
      <c r="Y25" s="7"/>
      <c r="Z25" s="7"/>
      <c r="AA25" s="12">
        <v>0</v>
      </c>
    </row>
    <row r="26" spans="1:27" x14ac:dyDescent="0.25">
      <c r="A26" s="1" t="s">
        <v>29</v>
      </c>
      <c r="B26" s="2">
        <v>43441</v>
      </c>
      <c r="C26" s="22" t="s">
        <v>35</v>
      </c>
      <c r="D26" s="7">
        <v>15</v>
      </c>
      <c r="E26" s="9">
        <v>6</v>
      </c>
      <c r="F26" s="7"/>
      <c r="G26" s="12">
        <v>21</v>
      </c>
      <c r="H26" s="6">
        <v>1</v>
      </c>
      <c r="I26" s="9">
        <v>6</v>
      </c>
      <c r="J26" s="9">
        <v>2</v>
      </c>
      <c r="K26" s="12">
        <v>9</v>
      </c>
      <c r="L26" s="6">
        <v>2</v>
      </c>
      <c r="M26" s="9">
        <v>1</v>
      </c>
      <c r="N26" s="7"/>
      <c r="O26" s="12">
        <v>3</v>
      </c>
      <c r="P26" s="6">
        <v>1</v>
      </c>
      <c r="Q26" s="7"/>
      <c r="R26" s="7">
        <v>2</v>
      </c>
      <c r="S26" s="12">
        <v>3</v>
      </c>
      <c r="T26" s="9">
        <v>1</v>
      </c>
      <c r="W26" s="20">
        <v>1</v>
      </c>
      <c r="X26" s="6"/>
      <c r="Y26" s="7"/>
      <c r="Z26" s="7"/>
      <c r="AA26" s="12">
        <v>0</v>
      </c>
    </row>
    <row r="27" spans="1:27" x14ac:dyDescent="0.25">
      <c r="A27" s="1" t="s">
        <v>30</v>
      </c>
      <c r="B27" s="2">
        <v>43442</v>
      </c>
      <c r="C27" s="24" t="s">
        <v>34</v>
      </c>
      <c r="D27" s="7">
        <v>1</v>
      </c>
      <c r="E27" s="7"/>
      <c r="F27" s="7">
        <v>1</v>
      </c>
      <c r="G27" s="12">
        <v>2</v>
      </c>
      <c r="H27" s="6"/>
      <c r="I27" s="9">
        <v>3</v>
      </c>
      <c r="J27" s="7"/>
      <c r="K27" s="12">
        <v>3</v>
      </c>
      <c r="L27" s="6"/>
      <c r="M27" s="7"/>
      <c r="N27" s="7"/>
      <c r="O27" s="12">
        <v>0</v>
      </c>
      <c r="P27" s="6">
        <v>1</v>
      </c>
      <c r="Q27" s="7"/>
      <c r="R27" s="7"/>
      <c r="S27" s="12">
        <v>1</v>
      </c>
      <c r="T27" s="9">
        <v>5</v>
      </c>
      <c r="W27" s="20">
        <v>5</v>
      </c>
      <c r="X27" s="6"/>
      <c r="Y27" s="7">
        <v>3</v>
      </c>
      <c r="Z27" s="7">
        <v>5</v>
      </c>
      <c r="AA27" s="12">
        <v>8</v>
      </c>
    </row>
    <row r="28" spans="1:27" x14ac:dyDescent="0.25">
      <c r="A28" s="1" t="s">
        <v>30</v>
      </c>
      <c r="B28" s="2">
        <v>43442</v>
      </c>
      <c r="C28" s="22" t="s">
        <v>35</v>
      </c>
      <c r="D28" s="7">
        <v>8</v>
      </c>
      <c r="E28" s="9">
        <v>9</v>
      </c>
      <c r="F28" s="7"/>
      <c r="G28" s="12">
        <v>17</v>
      </c>
      <c r="H28" s="6">
        <v>1</v>
      </c>
      <c r="I28" s="9">
        <v>5</v>
      </c>
      <c r="J28" s="7"/>
      <c r="K28" s="12">
        <v>6</v>
      </c>
      <c r="L28" s="6">
        <v>3</v>
      </c>
      <c r="M28" s="7"/>
      <c r="N28" s="7"/>
      <c r="O28" s="12">
        <v>3</v>
      </c>
      <c r="P28" s="6">
        <v>1</v>
      </c>
      <c r="Q28" s="7"/>
      <c r="R28" s="7"/>
      <c r="S28" s="12">
        <v>1</v>
      </c>
      <c r="T28" s="9">
        <v>2</v>
      </c>
      <c r="W28" s="20">
        <v>2</v>
      </c>
      <c r="X28" s="6"/>
      <c r="Y28" s="7"/>
      <c r="Z28" s="7"/>
      <c r="AA28" s="12">
        <v>0</v>
      </c>
    </row>
    <row r="29" spans="1:27" x14ac:dyDescent="0.25">
      <c r="A29" s="1" t="s">
        <v>31</v>
      </c>
      <c r="B29" s="2">
        <v>43443</v>
      </c>
      <c r="C29" s="24" t="s">
        <v>34</v>
      </c>
      <c r="D29" s="7">
        <v>7</v>
      </c>
      <c r="E29" s="7"/>
      <c r="F29" s="7"/>
      <c r="G29" s="12">
        <v>7</v>
      </c>
      <c r="H29" s="6">
        <v>1</v>
      </c>
      <c r="I29" s="9">
        <v>1</v>
      </c>
      <c r="J29" s="7"/>
      <c r="K29" s="12">
        <v>2</v>
      </c>
      <c r="L29" s="6"/>
      <c r="M29" s="7"/>
      <c r="N29" s="7"/>
      <c r="O29" s="12">
        <v>0</v>
      </c>
      <c r="P29" s="6"/>
      <c r="Q29" s="7"/>
      <c r="R29" s="7"/>
      <c r="S29" s="12">
        <v>0</v>
      </c>
      <c r="W29" s="20">
        <v>0</v>
      </c>
      <c r="X29" s="6"/>
      <c r="Y29" s="7"/>
      <c r="Z29" s="7"/>
      <c r="AA29" s="12">
        <v>0</v>
      </c>
    </row>
    <row r="30" spans="1:27" x14ac:dyDescent="0.25">
      <c r="A30" s="1" t="s">
        <v>31</v>
      </c>
      <c r="B30" s="2">
        <v>43443</v>
      </c>
      <c r="C30" s="22" t="s">
        <v>35</v>
      </c>
      <c r="D30" s="7">
        <v>7</v>
      </c>
      <c r="E30" s="9">
        <v>2</v>
      </c>
      <c r="F30" s="7"/>
      <c r="G30" s="12">
        <v>9</v>
      </c>
      <c r="H30" s="6">
        <v>1</v>
      </c>
      <c r="I30" s="9">
        <v>1</v>
      </c>
      <c r="J30" s="7">
        <v>1</v>
      </c>
      <c r="K30" s="12">
        <v>3</v>
      </c>
      <c r="L30" s="6">
        <v>2</v>
      </c>
      <c r="M30" s="7">
        <v>1</v>
      </c>
      <c r="N30" s="7"/>
      <c r="O30" s="12">
        <v>3</v>
      </c>
      <c r="P30" s="6">
        <v>1</v>
      </c>
      <c r="Q30" s="7"/>
      <c r="R30" s="7">
        <v>1</v>
      </c>
      <c r="S30" s="12">
        <v>2</v>
      </c>
      <c r="T30">
        <v>1</v>
      </c>
      <c r="W30" s="20">
        <v>1</v>
      </c>
      <c r="X30" s="6"/>
      <c r="Y30" s="7"/>
      <c r="Z30" s="7"/>
      <c r="AA30" s="12">
        <v>0</v>
      </c>
    </row>
    <row r="31" spans="1:27" x14ac:dyDescent="0.25">
      <c r="G31">
        <f>SUM(G6:G30)</f>
        <v>271</v>
      </c>
    </row>
  </sheetData>
  <mergeCells count="7">
    <mergeCell ref="X1:AA1"/>
    <mergeCell ref="T1:W1"/>
    <mergeCell ref="P1:S1"/>
    <mergeCell ref="L1:O1"/>
    <mergeCell ref="A1:C1"/>
    <mergeCell ref="D1:G1"/>
    <mergeCell ref="H1:K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"/>
  <sheetViews>
    <sheetView tabSelected="1"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AB4" sqref="AB4"/>
    </sheetView>
  </sheetViews>
  <sheetFormatPr defaultRowHeight="15" x14ac:dyDescent="0.25"/>
  <cols>
    <col min="1" max="1" width="14.5703125" bestFit="1" customWidth="1"/>
    <col min="5" max="5" width="11" customWidth="1"/>
    <col min="23" max="23" width="11.5703125" customWidth="1"/>
    <col min="24" max="24" width="12.140625" customWidth="1"/>
    <col min="25" max="25" width="12.28515625" customWidth="1"/>
    <col min="27" max="27" width="12.42578125" customWidth="1"/>
  </cols>
  <sheetData>
    <row r="1" spans="1:28" ht="15.75" thickBot="1" x14ac:dyDescent="0.3">
      <c r="A1" s="92" t="s">
        <v>71</v>
      </c>
      <c r="B1" s="94" t="s">
        <v>41</v>
      </c>
      <c r="C1" s="94"/>
      <c r="D1" s="94"/>
      <c r="E1" s="94"/>
      <c r="F1" s="95"/>
      <c r="G1" s="96" t="s">
        <v>55</v>
      </c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5"/>
      <c r="U1" s="96" t="s">
        <v>77</v>
      </c>
      <c r="V1" s="94"/>
      <c r="W1" s="94"/>
      <c r="X1" s="94"/>
      <c r="Y1" s="94"/>
      <c r="Z1" s="94"/>
      <c r="AA1" s="94"/>
      <c r="AB1" s="95"/>
    </row>
    <row r="2" spans="1:28" ht="36.75" x14ac:dyDescent="0.25">
      <c r="A2" s="93"/>
      <c r="B2" s="36" t="s">
        <v>37</v>
      </c>
      <c r="C2" s="36" t="s">
        <v>38</v>
      </c>
      <c r="D2" s="36" t="s">
        <v>39</v>
      </c>
      <c r="E2" s="36" t="s">
        <v>40</v>
      </c>
      <c r="F2" s="70" t="s">
        <v>42</v>
      </c>
      <c r="G2" s="69" t="s">
        <v>37</v>
      </c>
      <c r="H2" s="36" t="s">
        <v>44</v>
      </c>
      <c r="I2" s="36" t="s">
        <v>45</v>
      </c>
      <c r="J2" s="36" t="s">
        <v>38</v>
      </c>
      <c r="K2" s="36" t="s">
        <v>46</v>
      </c>
      <c r="L2" s="36" t="s">
        <v>47</v>
      </c>
      <c r="M2" s="36" t="s">
        <v>48</v>
      </c>
      <c r="N2" s="36" t="s">
        <v>49</v>
      </c>
      <c r="O2" s="36" t="s">
        <v>50</v>
      </c>
      <c r="P2" s="36" t="s">
        <v>51</v>
      </c>
      <c r="Q2" s="36" t="s">
        <v>52</v>
      </c>
      <c r="R2" s="36" t="s">
        <v>54</v>
      </c>
      <c r="S2" s="36" t="s">
        <v>53</v>
      </c>
      <c r="T2" s="70" t="s">
        <v>42</v>
      </c>
      <c r="U2" s="69" t="s">
        <v>37</v>
      </c>
      <c r="V2" s="36" t="s">
        <v>38</v>
      </c>
      <c r="W2" s="36" t="s">
        <v>57</v>
      </c>
      <c r="X2" s="36" t="s">
        <v>58</v>
      </c>
      <c r="Y2" s="36" t="s">
        <v>59</v>
      </c>
      <c r="Z2" s="36" t="s">
        <v>2</v>
      </c>
      <c r="AA2" s="36" t="s">
        <v>60</v>
      </c>
      <c r="AB2" s="70" t="s">
        <v>42</v>
      </c>
    </row>
    <row r="3" spans="1:28" x14ac:dyDescent="0.25">
      <c r="A3" s="72" t="s">
        <v>70</v>
      </c>
      <c r="B3" s="7">
        <v>22</v>
      </c>
      <c r="C3" s="7">
        <v>30</v>
      </c>
      <c r="D3" s="7">
        <v>4</v>
      </c>
      <c r="E3" s="7">
        <v>22</v>
      </c>
      <c r="F3" s="76">
        <f>SUM(B3:E3)</f>
        <v>78</v>
      </c>
      <c r="G3" s="33">
        <v>31</v>
      </c>
      <c r="H3" s="7">
        <v>12</v>
      </c>
      <c r="I3" s="7">
        <v>12</v>
      </c>
      <c r="J3" s="7">
        <v>54</v>
      </c>
      <c r="K3" s="7">
        <v>18</v>
      </c>
      <c r="L3" s="7">
        <v>54</v>
      </c>
      <c r="M3" s="7">
        <v>126</v>
      </c>
      <c r="N3" s="7">
        <v>39</v>
      </c>
      <c r="O3" s="7">
        <v>2</v>
      </c>
      <c r="P3" s="7">
        <v>4</v>
      </c>
      <c r="Q3" s="7">
        <v>9</v>
      </c>
      <c r="R3" s="7">
        <v>4</v>
      </c>
      <c r="S3" s="7">
        <v>31</v>
      </c>
      <c r="T3" s="76">
        <f>SUM(G3:S3)</f>
        <v>396</v>
      </c>
      <c r="U3" s="33">
        <v>65</v>
      </c>
      <c r="V3" s="7">
        <v>19</v>
      </c>
      <c r="W3" s="7">
        <v>10</v>
      </c>
      <c r="X3" s="7">
        <v>15</v>
      </c>
      <c r="Y3" s="7">
        <v>12</v>
      </c>
      <c r="Z3" s="7"/>
      <c r="AA3" s="7" t="s">
        <v>61</v>
      </c>
      <c r="AB3" s="76">
        <f>SUM(U3:Y3)</f>
        <v>121</v>
      </c>
    </row>
    <row r="4" spans="1:28" ht="30.75" thickBot="1" x14ac:dyDescent="0.3">
      <c r="A4" s="75" t="s">
        <v>73</v>
      </c>
      <c r="B4" s="49">
        <v>14</v>
      </c>
      <c r="C4" s="49">
        <v>14</v>
      </c>
      <c r="D4" s="49">
        <v>2</v>
      </c>
      <c r="E4" s="49">
        <v>8</v>
      </c>
      <c r="F4" s="71">
        <f>SUM(B4:E4)</f>
        <v>38</v>
      </c>
      <c r="G4" s="49">
        <v>21</v>
      </c>
      <c r="H4" s="49">
        <v>12</v>
      </c>
      <c r="I4" s="49">
        <v>9</v>
      </c>
      <c r="J4" s="49">
        <v>40</v>
      </c>
      <c r="K4" s="49">
        <v>18</v>
      </c>
      <c r="L4" s="49">
        <v>46</v>
      </c>
      <c r="M4" s="49">
        <f>13+8+6+16+14+16+32+10</f>
        <v>115</v>
      </c>
      <c r="N4" s="49">
        <v>22</v>
      </c>
      <c r="O4" s="49" t="s">
        <v>61</v>
      </c>
      <c r="P4" s="49" t="s">
        <v>61</v>
      </c>
      <c r="Q4" s="49" t="s">
        <v>61</v>
      </c>
      <c r="R4" s="49" t="s">
        <v>61</v>
      </c>
      <c r="S4" s="49">
        <f>3+4+4+3+2+2</f>
        <v>18</v>
      </c>
      <c r="T4" s="71">
        <f>SUM(G4:S4)</f>
        <v>301</v>
      </c>
      <c r="U4" s="49">
        <v>44</v>
      </c>
      <c r="V4" s="49">
        <v>17</v>
      </c>
      <c r="W4" s="49">
        <v>10</v>
      </c>
      <c r="X4" s="49">
        <v>15</v>
      </c>
      <c r="Y4" s="49">
        <v>12</v>
      </c>
      <c r="Z4" s="49">
        <v>8</v>
      </c>
      <c r="AA4" s="49" t="s">
        <v>61</v>
      </c>
      <c r="AB4" s="71">
        <f>SUM(U4:Z4)</f>
        <v>106</v>
      </c>
    </row>
    <row r="6" spans="1:28" x14ac:dyDescent="0.25">
      <c r="A6" t="s">
        <v>72</v>
      </c>
    </row>
  </sheetData>
  <mergeCells count="4">
    <mergeCell ref="A1:A2"/>
    <mergeCell ref="B1:F1"/>
    <mergeCell ref="G1:T1"/>
    <mergeCell ref="U1:A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Calc_Work Space (Low Density)</vt:lpstr>
      <vt:lpstr>Calc_All Seats (High Density)</vt:lpstr>
      <vt:lpstr>1st Floor</vt:lpstr>
      <vt:lpstr>2nd Floor</vt:lpstr>
      <vt:lpstr>Concourse</vt:lpstr>
      <vt:lpstr>COUNTAvailableSeatsSpaces</vt:lpstr>
    </vt:vector>
  </TitlesOfParts>
  <Company>CUNY Graduate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Teeter, Diana</dc:creator>
  <cp:lastModifiedBy>Thistlethwaite, Polly</cp:lastModifiedBy>
  <cp:lastPrinted>2018-12-14T20:44:29Z</cp:lastPrinted>
  <dcterms:created xsi:type="dcterms:W3CDTF">2018-12-07T15:39:37Z</dcterms:created>
  <dcterms:modified xsi:type="dcterms:W3CDTF">2019-01-22T22:38:17Z</dcterms:modified>
</cp:coreProperties>
</file>